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95" windowWidth="21000" windowHeight="12510" activeTab="0"/>
  </bookViews>
  <sheets>
    <sheet name="Quantitative Eval" sheetId="1" r:id="rId1"/>
  </sheets>
  <definedNames/>
  <calcPr fullCalcOnLoad="1"/>
</workbook>
</file>

<file path=xl/comments1.xml><?xml version="1.0" encoding="utf-8"?>
<comments xmlns="http://schemas.openxmlformats.org/spreadsheetml/2006/main">
  <authors>
    <author>ws4</author>
    <author>UNC</author>
    <author>David Lawrence Howard</author>
  </authors>
  <commentList>
    <comment ref="H14" authorId="0">
      <text>
        <r>
          <rPr>
            <b/>
            <sz val="8"/>
            <rFont val="Tahoma"/>
            <family val="0"/>
          </rPr>
          <t>ws4:</t>
        </r>
        <r>
          <rPr>
            <sz val="8"/>
            <rFont val="Tahoma"/>
            <family val="0"/>
          </rPr>
          <t xml:space="preserve">
Depends more on activity and instructor than on SLMS</t>
        </r>
      </text>
    </comment>
    <comment ref="H127" authorId="1">
      <text>
        <r>
          <rPr>
            <b/>
            <sz val="8"/>
            <rFont val="Tahoma"/>
            <family val="0"/>
          </rPr>
          <t>UNC:</t>
        </r>
        <r>
          <rPr>
            <sz val="8"/>
            <rFont val="Tahoma"/>
            <family val="0"/>
          </rPr>
          <t xml:space="preserve">
Most institutions use the SLMS products as simulated classrooms and not for testing (with the exception of NC State who will sometimes use the testing and quizzing functions of their SLMS product). </t>
        </r>
      </text>
    </comment>
    <comment ref="B279" authorId="2">
      <text>
        <r>
          <rPr>
            <b/>
            <sz val="8"/>
            <rFont val="Tahoma"/>
            <family val="0"/>
          </rPr>
          <t>Robert A. Hambrick:</t>
        </r>
        <r>
          <rPr>
            <sz val="8"/>
            <rFont val="Tahoma"/>
            <family val="0"/>
          </rPr>
          <t xml:space="preserve">
Pricing Structure and Licensing have been combined into one subcategory below.</t>
        </r>
      </text>
    </comment>
  </commentList>
</comments>
</file>

<file path=xl/sharedStrings.xml><?xml version="1.0" encoding="utf-8"?>
<sst xmlns="http://schemas.openxmlformats.org/spreadsheetml/2006/main" count="294" uniqueCount="249">
  <si>
    <t>Can share entire desktop</t>
  </si>
  <si>
    <t>Synchronized Web Surfing</t>
  </si>
  <si>
    <t>Usability</t>
  </si>
  <si>
    <t>Can share any individual application</t>
  </si>
  <si>
    <t>Can provide a participant control of the shared application/ desktop/ desktop region</t>
  </si>
  <si>
    <t>Share Applications / Desktop</t>
  </si>
  <si>
    <t>Server License Available</t>
  </si>
  <si>
    <t>Hosted Service Available</t>
  </si>
  <si>
    <t>Automatic audio buffering and dynamically accelerated audio playback compensates for Internet delays and maintains all participants in real-time.</t>
  </si>
  <si>
    <t>The host can allow for individual navigation once at the site</t>
  </si>
  <si>
    <t>Private Audio in each breakout room</t>
  </si>
  <si>
    <t>Private Whiteboard/Content in each breakout room</t>
  </si>
  <si>
    <t>Private Application Sharing in each breakout room</t>
  </si>
  <si>
    <t>Unlimited number of breakout rooms</t>
  </si>
  <si>
    <t>Easily move content from room to room</t>
  </si>
  <si>
    <t>Breakout rooms can be created on the fly or in advance</t>
  </si>
  <si>
    <t>Optionally, Moderators can see all private messages</t>
  </si>
  <si>
    <t>Participants can raise their hand in a manner similar to a face-to-face session</t>
  </si>
  <si>
    <t>Breakout Rooms</t>
  </si>
  <si>
    <t>Multiple rooms have no impact on user’s bandwidth</t>
  </si>
  <si>
    <t>Sharing high resolution application and using VoIP at same time with no performance impact</t>
  </si>
  <si>
    <t>Can use with teleconference</t>
  </si>
  <si>
    <t>Text Chat</t>
  </si>
  <si>
    <t>Allows public and private text messages between participants</t>
  </si>
  <si>
    <t>Use of text chat is controlled by the moderator</t>
  </si>
  <si>
    <t>Presentation Content</t>
  </si>
  <si>
    <t>Anyone with privileges can upload content to the session</t>
  </si>
  <si>
    <t>Content can be easily loaded on the fly during a session</t>
  </si>
  <si>
    <t>Any participant can use the whiteboard</t>
  </si>
  <si>
    <t>Weighted Scores</t>
  </si>
  <si>
    <t>High-compression Audio with telephone quality sound VoIP over 28.8 kbps dial up</t>
  </si>
  <si>
    <t>Total Scores</t>
  </si>
  <si>
    <t>Remotely controlling someone's desktop is highly responsive</t>
  </si>
  <si>
    <t>Moderator is able to easily jump from room to room</t>
  </si>
  <si>
    <t>Message history can be saved to a text file</t>
  </si>
  <si>
    <t>Quizzes can be pre-defined and saved in a library</t>
  </si>
  <si>
    <t>MacOS is a supported platform</t>
  </si>
  <si>
    <t>Windows is a supported platform</t>
  </si>
  <si>
    <t>Solaris is a supported platform</t>
  </si>
  <si>
    <t>Recording Features</t>
  </si>
  <si>
    <t>All content and interaction during a session can be recorded</t>
  </si>
  <si>
    <t>Recordings can be made available through a single click URL</t>
  </si>
  <si>
    <t>Content can be layered (identified as background/uneditable)</t>
  </si>
  <si>
    <t>Recordings can be edited</t>
  </si>
  <si>
    <t>Security</t>
  </si>
  <si>
    <t>Supports SSL Encryption</t>
  </si>
  <si>
    <t xml:space="preserve">User passwords are never sent between client &amp; server to prevent password snooping </t>
  </si>
  <si>
    <t>Server software can be hosted securely behind a firewall</t>
  </si>
  <si>
    <t>Password configurations are customizable</t>
  </si>
  <si>
    <t>Meeting rooms can be locked, preventing others from joining</t>
  </si>
  <si>
    <t>Moderators can remove participants from session</t>
  </si>
  <si>
    <t>Multiple whiteboard screens available</t>
  </si>
  <si>
    <t>Content can be pre-load in breakout rooms</t>
  </si>
  <si>
    <t>Host can allow participants to “take” the class on a tour.</t>
  </si>
  <si>
    <t>Universal Support</t>
  </si>
  <si>
    <t>Moderator Control/Feedback</t>
  </si>
  <si>
    <t xml:space="preserve">Moderator can determine if a session should be archived for playback </t>
  </si>
  <si>
    <t>Multiple moderators can be supported in a session</t>
  </si>
  <si>
    <t>Participant Management</t>
  </si>
  <si>
    <t>Emotion indicators are available, such as happiness, confusion, applause, disapproval, etc.</t>
  </si>
  <si>
    <t xml:space="preserve">Participants can notify others that they have temporarily stepped away from the session </t>
  </si>
  <si>
    <t>Online orientation for participants further reduces learning curve</t>
  </si>
  <si>
    <t>Object-oriented whiteboard - drawn objects can be selected, moved, edited, grouped, aligned, resized</t>
  </si>
  <si>
    <t>Copy/Paste anything from desktop to whiteboard/content viewing area</t>
  </si>
  <si>
    <t>Presentations can be marked up or built on the fly</t>
  </si>
  <si>
    <t>Multiple participants can use the whiteboard simultaneously</t>
  </si>
  <si>
    <t xml:space="preserve">Whiteboards are persistent - moving between whiteboard screens does not remove any changes made to previous screens </t>
  </si>
  <si>
    <t>Comprehensive drawing tools included</t>
  </si>
  <si>
    <t>Audio Wizard</t>
  </si>
  <si>
    <t>User-scaleable Application Sharing automatically adjusts to the user's screen resolution</t>
  </si>
  <si>
    <t>User-selectable window layouts</t>
  </si>
  <si>
    <t>Automatic conversion of PDF files</t>
  </si>
  <si>
    <t>Video / Multimedia Support</t>
  </si>
  <si>
    <t>Moderator can adjust any participants' audio levels</t>
  </si>
  <si>
    <t>Event based pricing is available</t>
  </si>
  <si>
    <t>Interactive Whiteboard</t>
  </si>
  <si>
    <t>Video quality adjusted according to bandwidth (sharp/color, dull/color, sharp/grey scale, dull/grey scale)</t>
  </si>
  <si>
    <t>Both moderators &amp; participants can broadcast webcam video</t>
  </si>
  <si>
    <t>User-scaleable whiteboard automatically adjusts to the user's screen resolution</t>
  </si>
  <si>
    <t xml:space="preserve">Allows host to take participants to a Web site.  </t>
  </si>
  <si>
    <t>Supports video over IP (display of Web camera output)</t>
  </si>
  <si>
    <t>MacIntosh, Windows, Solaris and Java Desktop (Linux) Clients can simultaneously participate in the same session</t>
  </si>
  <si>
    <t xml:space="preserve">Java Desktop (Linux) is a supported platform </t>
  </si>
  <si>
    <t>Can play multimedia files (Flash, QuickTime, mpg) for all participants</t>
  </si>
  <si>
    <t>Moderator is notified when a participant's audio is lagging due to a bad Internet connection.</t>
  </si>
  <si>
    <t>Moderator receives visual feedback that reveals when/what content is being received by participants</t>
  </si>
  <si>
    <t>Moderator may turn the recording on and off within a single session to record selected parts of the session</t>
  </si>
  <si>
    <t>Moderator is notified and participants are placed in a queue based on the order they raised their hands</t>
  </si>
  <si>
    <t>Dynamic whiteboard Pointers.  Each user may simultaneously use their own Pointer</t>
  </si>
  <si>
    <t>The moderator can restrict navigation of slides to control the navigation through a presentation.</t>
  </si>
  <si>
    <t>Works with commonly used browsers</t>
  </si>
  <si>
    <t>The complete history of text messages received is always visible</t>
  </si>
  <si>
    <t>Users from diverse platforms (Windows, Mac, Solaris, Linux) can share applications and control each others desktops.</t>
  </si>
  <si>
    <t>Annual License Available</t>
  </si>
  <si>
    <t>Synchronous Learning Management System Product Evaluation</t>
  </si>
  <si>
    <t>HorizonLive</t>
  </si>
  <si>
    <t>UNC SLMS Task Force</t>
  </si>
  <si>
    <t>Voice Over Internet Protocol (VoIP)</t>
  </si>
  <si>
    <t>Systems Administration</t>
  </si>
  <si>
    <t>Demonstrated growth of product and feature enhancements</t>
  </si>
  <si>
    <t>Commitment to open standards</t>
  </si>
  <si>
    <t>Systems Automation/Integration</t>
  </si>
  <si>
    <t>Availability of feature set on hand held devices</t>
  </si>
  <si>
    <t>Overall Product and Strategic Implementation Evaluation</t>
  </si>
  <si>
    <t>Availability and quality of API for automation (e.g. web services, xml rpc)</t>
  </si>
  <si>
    <t>Ease of integration with existing auth infrastructure (e.g. Kerberos, Shibboleth)</t>
  </si>
  <si>
    <t>Ease of integration with enterprise academic data (e.g. with registration data, enterprise databases)</t>
  </si>
  <si>
    <t>Availability of application patches and updates (e.g. timeliness, efficacy, ease of installation)</t>
  </si>
  <si>
    <t>Ease of application management and maintenance (e.g diagnostic tools, remote administration)</t>
  </si>
  <si>
    <t>Ease of application backup and restore (e.g. automated, configurable, automatable)</t>
  </si>
  <si>
    <t>Scalability of application and supported OS platform (e.g. distributed architecture, many users, peak loads)</t>
  </si>
  <si>
    <t>Synchronous HelpDesk support (e.g., HelpLive)</t>
  </si>
  <si>
    <t>Multimedia tutorials</t>
  </si>
  <si>
    <t>Technology Integration</t>
  </si>
  <si>
    <t>Technology supports a variety of multimedia learning objects</t>
  </si>
  <si>
    <t>Tools enhance communication and learning</t>
  </si>
  <si>
    <t>SLMS fosters interactive student engagement</t>
  </si>
  <si>
    <t>Student Assessment</t>
  </si>
  <si>
    <t>Assessment tools permit a variety of qualitative and quantitative responses</t>
  </si>
  <si>
    <t>Student evaluations may be submitted anonymously or recorded by USERID</t>
  </si>
  <si>
    <t>SLMS permits formal and informal student feedback of instruction</t>
  </si>
  <si>
    <t>Instructional Activities</t>
  </si>
  <si>
    <t>Learning activities can be integrated in a linear and non-linear fashion</t>
  </si>
  <si>
    <t>Technology supports visual, text, kinesthetic, and auditory activities to reinforce student learning</t>
  </si>
  <si>
    <t>Weight</t>
  </si>
  <si>
    <t>SLMS has the potential to enhance critical thinking and problem-solving skills</t>
  </si>
  <si>
    <t>Interface has minimal learning curve; icon set is highly intuitive</t>
  </si>
  <si>
    <t>Faculty and Student Support/Resources</t>
  </si>
  <si>
    <t>Instructional Use</t>
  </si>
  <si>
    <t>Screen layout is well organized and easy to navigate.</t>
  </si>
  <si>
    <t>Activity indicators show who is direct messaging, talking, drawing on whiteboard, and sharing applications</t>
  </si>
  <si>
    <t>Administration</t>
  </si>
  <si>
    <t>Ease of Use</t>
  </si>
  <si>
    <t>Macromedia Breeze</t>
  </si>
  <si>
    <t>SLMS organization replicates a virtual classroom rather than a corporate meeting space</t>
  </si>
  <si>
    <t>Availability of security patches for supported OS platforms (e.g. timeliness, vulnerabilities addressed)</t>
  </si>
  <si>
    <t>Compatibility of supported OS platform with existing infrastructure (e.g., Windows-only, Unix-only, cross-platform)</t>
  </si>
  <si>
    <t>Availability and quality of server systems support
(e.g. 24x7, 9-5 only, direct access, bypass lower tiers)</t>
  </si>
  <si>
    <t>Commitment to accessibility standards and features (e.g section 508 compliance)</t>
  </si>
  <si>
    <t>Permission can be granted to any or all participants for video, audio, chat, whiteboard, and application-sharing</t>
  </si>
  <si>
    <t>Content can be PowerPoint, graphic images, or any web-supported file type (Flash, etc.)</t>
  </si>
  <si>
    <t>More than one person can use the mic at a time.</t>
  </si>
  <si>
    <t>Ease of integration with LMS applications (e.g. with Blackboard, WebCT)</t>
  </si>
  <si>
    <t>Administration Interface</t>
  </si>
  <si>
    <t>Ease of use to set up a new session.</t>
  </si>
  <si>
    <t>Supports batch upload of users.</t>
  </si>
  <si>
    <t>Ease of retrieving recorded sessions for participants as well as moderators.</t>
  </si>
  <si>
    <t>Would allow faculty with minimal training to set up their own sessions.</t>
  </si>
  <si>
    <t>Ability to preview and edit emails to attendees.</t>
  </si>
  <si>
    <t>Print and online support material</t>
  </si>
  <si>
    <t>Includes a content library</t>
  </si>
  <si>
    <t>Minimal downloads or plug-ins required for whiteboard, audio, application sharing or any other feature</t>
  </si>
  <si>
    <t>Save/Insert/Copy/Paste/Delete whiteboard screens</t>
  </si>
  <si>
    <t xml:space="preserve">Automatic conversion of PowerPoint slides </t>
  </si>
  <si>
    <t>Hands free audio available</t>
  </si>
  <si>
    <t>Is integrated into the environment</t>
  </si>
  <si>
    <t xml:space="preserve">Recording file size is minimized or streamed to avoid long downloads </t>
  </si>
  <si>
    <t>Login Screen</t>
  </si>
  <si>
    <t>Keyboard access to login fields</t>
  </si>
  <si>
    <t>Screen reader access to the dialog box</t>
  </si>
  <si>
    <t>Workspace</t>
  </si>
  <si>
    <t>Whiteboard</t>
  </si>
  <si>
    <t>Application Sharing</t>
  </si>
  <si>
    <t>Web-Browsing</t>
  </si>
  <si>
    <t>Support for Closed Captioning</t>
  </si>
  <si>
    <t>Support CART service</t>
  </si>
  <si>
    <t>Support for other accessible tools</t>
  </si>
  <si>
    <t>Session capture</t>
  </si>
  <si>
    <t>Session capture of closed captioning</t>
  </si>
  <si>
    <t>Other</t>
  </si>
  <si>
    <t>Visual layout and appearance</t>
  </si>
  <si>
    <t>Students can view content pre-session and post-session independent of recording.</t>
  </si>
  <si>
    <t>Overall VoIP quality and consistency</t>
  </si>
  <si>
    <t>Text messages threaded and color-coded</t>
  </si>
  <si>
    <t xml:space="preserve">Polling / Quizzing </t>
  </si>
  <si>
    <t>Polling: On-the-fly</t>
  </si>
  <si>
    <t>Polling: Pace feedback polling</t>
  </si>
  <si>
    <t>Polling: Results can be displayed in graphical format</t>
  </si>
  <si>
    <t>Polling: Results can be made public or private</t>
  </si>
  <si>
    <t xml:space="preserve">Quizzing tool </t>
  </si>
  <si>
    <t>Quizzing: Results can be graded and viewed immediately by Moderator / participant</t>
  </si>
  <si>
    <t>Quizzing: Results can be saved and exported to other programs (such as Excel)</t>
  </si>
  <si>
    <t>Polling: Variety of assessment formats (multiple choice, etc.)</t>
  </si>
  <si>
    <t>Quizzing: Variety of assessment formats</t>
  </si>
  <si>
    <t>LMS Integration</t>
  </si>
  <si>
    <t>Scenario 1 (PPT and polling)</t>
  </si>
  <si>
    <t>All content (voice, text messages, whiteboard data) is encoded between client and server machines</t>
  </si>
  <si>
    <t xml:space="preserve">Can easily be accessed from a public access computer.   </t>
  </si>
  <si>
    <t>Content can be downloaded by file transfer during a session</t>
  </si>
  <si>
    <t>Supports launch of online session without advanced set up and invite attendees on the fly. (eMeeting)</t>
  </si>
  <si>
    <t>Option for Concurrent User License</t>
  </si>
  <si>
    <t>Perpetual (one-time charge) License Available (with ann. maint. fee)</t>
  </si>
  <si>
    <t>Vendor relations</t>
  </si>
  <si>
    <t>Teaching Scenarios</t>
  </si>
  <si>
    <t>Scenario 2 (Debate)</t>
  </si>
  <si>
    <t>Scenario 3 (Co-facilitating and sharing images)</t>
  </si>
  <si>
    <t>Features and Functionality</t>
  </si>
  <si>
    <t>Polling / Quizzing (I combined these two sections)</t>
  </si>
  <si>
    <t>Accessibility</t>
  </si>
  <si>
    <t>Licensing</t>
  </si>
  <si>
    <t>Scores</t>
  </si>
  <si>
    <t>UI access to screen readers, including menus and emoticons</t>
  </si>
  <si>
    <t>User perference to set size, color or module (on/off)</t>
  </si>
  <si>
    <t>Navigation between modules</t>
  </si>
  <si>
    <t>Keyboard access to menu items</t>
  </si>
  <si>
    <t>Keyboard access to each modules</t>
  </si>
  <si>
    <t>Keyboard access to emoticons</t>
  </si>
  <si>
    <t xml:space="preserve">Keyboard access to annotation tools </t>
  </si>
  <si>
    <t>Toggle microphone (stickey key) lock to talk</t>
  </si>
  <si>
    <t>Keyboard access to the tool</t>
  </si>
  <si>
    <t>Keyboard access to edit, display field</t>
  </si>
  <si>
    <t>Reading order of display screen</t>
  </si>
  <si>
    <t>Screen reader access</t>
  </si>
  <si>
    <t>Keyboard access to annotation tools</t>
  </si>
  <si>
    <t>Work with magnification AT</t>
  </si>
  <si>
    <t>Keyboard accessibilty (stickey keys) within application share</t>
  </si>
  <si>
    <t>Voice macros</t>
  </si>
  <si>
    <t>Co-browsing</t>
  </si>
  <si>
    <t>Accessible Browser</t>
  </si>
  <si>
    <t xml:space="preserve">Keyboard access to browser/ within browser </t>
  </si>
  <si>
    <t>Separate window</t>
  </si>
  <si>
    <t>Streamed in the chat display</t>
  </si>
  <si>
    <t>Support external user agents for Video, audio and chat etc</t>
  </si>
  <si>
    <t>Separate space for text description of graphic content</t>
  </si>
  <si>
    <t>Description streamed in chat tool</t>
  </si>
  <si>
    <t>Session capture for external user agent</t>
  </si>
  <si>
    <t>Real time file download</t>
  </si>
  <si>
    <t>Web-based content</t>
  </si>
  <si>
    <t>Quizes and Polling tools</t>
  </si>
  <si>
    <r>
      <t>Categories</t>
    </r>
    <r>
      <rPr>
        <b/>
        <sz val="14"/>
        <rFont val="Arial"/>
        <family val="2"/>
      </rPr>
      <t xml:space="preserve">
</t>
    </r>
    <r>
      <rPr>
        <sz val="10"/>
        <rFont val="Arial"/>
        <family val="2"/>
      </rPr>
      <t xml:space="preserve">       Subcategories</t>
    </r>
  </si>
  <si>
    <t>Category Weights</t>
  </si>
  <si>
    <t>Totals:</t>
  </si>
  <si>
    <t>Pricing and Licensing</t>
  </si>
  <si>
    <t>Category
Percentages</t>
  </si>
  <si>
    <t>Subcategory Weights</t>
  </si>
  <si>
    <t>Subcategory
Percentages</t>
  </si>
  <si>
    <t>Subcategory
Percentages
of whole</t>
  </si>
  <si>
    <t>WebCT Campus Edition (v. 4.0)</t>
  </si>
  <si>
    <t>WebCT Campus Edition (v. 6.0)</t>
  </si>
  <si>
    <t>Blackboard (v. 6.0)</t>
  </si>
  <si>
    <t>WebCT Vista (v. 4.0)</t>
  </si>
  <si>
    <t>WebCT Vista (v. 6.0)</t>
  </si>
  <si>
    <t>Blackboard (v. 5.0)</t>
  </si>
  <si>
    <t>Centra 7.5</t>
  </si>
  <si>
    <t>Elluminate 6.0</t>
  </si>
  <si>
    <t>Note: Use section below to change the weights for your evaluation criteria. Customer importance can be set to 1=low importance, 2=medium importance, 3=high importance</t>
  </si>
  <si>
    <r>
      <t xml:space="preserve">Fill out scores for each feature (0=N/A, 1=poor, 2=basic, 3=excellent) 
</t>
    </r>
    <r>
      <rPr>
        <b/>
        <sz val="10"/>
        <color indexed="10"/>
        <rFont val="Arial"/>
        <family val="2"/>
      </rPr>
      <t xml:space="preserve">Insert text comments by right-clicking on any cell. </t>
    </r>
  </si>
  <si>
    <t>Last updated: 3/27/2006</t>
  </si>
  <si>
    <t>Pricing Structure (we combined sections here)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</si>
</sst>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
    <numFmt numFmtId="171" formatCode="0.000;;;"/>
    <numFmt numFmtId="172" formatCode="_(* #,##0.000_);_(* \(#,##0.000\);_(* &quot;-&quot;??_);_(@_)"/>
    <numFmt numFmtId="173" formatCode="0.0%"/>
    <numFmt numFmtId="174" formatCode="0.0"/>
  </numFmts>
  <fonts count="25">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sz val="14"/>
      <name val="Arial"/>
      <family val="2"/>
    </font>
    <font>
      <b/>
      <sz val="10"/>
      <name val="Arial"/>
      <family val="2"/>
    </font>
    <font>
      <b/>
      <sz val="14"/>
      <color indexed="21"/>
      <name val="Arial"/>
      <family val="2"/>
    </font>
    <font>
      <i/>
      <sz val="10"/>
      <name val="Arial"/>
      <family val="2"/>
    </font>
    <font>
      <b/>
      <sz val="16"/>
      <name val="Arial"/>
      <family val="2"/>
    </font>
    <font>
      <sz val="10"/>
      <color indexed="21"/>
      <name val="Arial"/>
      <family val="2"/>
    </font>
    <font>
      <sz val="8"/>
      <name val="Tahoma"/>
      <family val="0"/>
    </font>
    <font>
      <b/>
      <sz val="8"/>
      <name val="Tahoma"/>
      <family val="0"/>
    </font>
    <font>
      <sz val="8"/>
      <name val="Arial"/>
      <family val="0"/>
    </font>
    <font>
      <b/>
      <i/>
      <sz val="16"/>
      <name val="Arial"/>
      <family val="2"/>
    </font>
    <font>
      <b/>
      <i/>
      <sz val="10"/>
      <name val="Arial"/>
      <family val="2"/>
    </font>
    <font>
      <i/>
      <sz val="10"/>
      <color indexed="23"/>
      <name val="Arial"/>
      <family val="2"/>
    </font>
    <font>
      <sz val="10"/>
      <color indexed="23"/>
      <name val="Arial"/>
      <family val="2"/>
    </font>
    <font>
      <sz val="14"/>
      <name val="Arial"/>
      <family val="2"/>
    </font>
    <font>
      <sz val="16"/>
      <name val="Arial"/>
      <family val="2"/>
    </font>
    <font>
      <b/>
      <i/>
      <sz val="14"/>
      <name val="Arial"/>
      <family val="2"/>
    </font>
    <font>
      <i/>
      <sz val="12"/>
      <name val="Arial"/>
      <family val="2"/>
    </font>
    <font>
      <b/>
      <sz val="12"/>
      <color indexed="10"/>
      <name val="Arial"/>
      <family val="2"/>
    </font>
    <font>
      <b/>
      <sz val="10"/>
      <color indexed="10"/>
      <name val="Arial"/>
      <family val="2"/>
    </font>
    <font>
      <b/>
      <sz val="8"/>
      <name val="Arial"/>
      <family val="2"/>
    </font>
  </fonts>
  <fills count="9">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10"/>
        <bgColor indexed="64"/>
      </patternFill>
    </fill>
  </fills>
  <borders count="54">
    <border>
      <left/>
      <right/>
      <top/>
      <bottom/>
      <diagonal/>
    </border>
    <border>
      <left style="medium"/>
      <right style="thin"/>
      <top style="thin"/>
      <bottom style="thin"/>
    </border>
    <border>
      <left style="medium"/>
      <right style="thin"/>
      <top>
        <color indexed="63"/>
      </top>
      <bottom style="thin"/>
    </border>
    <border>
      <left style="medium"/>
      <right style="thin"/>
      <top style="medium"/>
      <bottom style="medium"/>
    </border>
    <border>
      <left style="thin"/>
      <right style="thin"/>
      <top style="medium"/>
      <bottom style="medium"/>
    </border>
    <border>
      <left>
        <color indexed="63"/>
      </left>
      <right style="thin"/>
      <top>
        <color indexed="63"/>
      </top>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style="thin"/>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style="thin"/>
      <bottom style="thin"/>
    </border>
    <border>
      <left style="thin"/>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medium"/>
      <top>
        <color indexed="63"/>
      </top>
      <bottom style="thin"/>
    </border>
    <border>
      <left style="thin"/>
      <right style="medium"/>
      <top style="medium"/>
      <bottom style="medium"/>
    </border>
    <border>
      <left style="medium"/>
      <right>
        <color indexed="63"/>
      </right>
      <top style="thin"/>
      <bottom style="thin"/>
    </border>
    <border>
      <left style="medium"/>
      <right style="thin"/>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style="double"/>
      <top style="thin"/>
      <bottom style="thin"/>
    </border>
    <border>
      <left style="medium"/>
      <right style="double"/>
      <top>
        <color indexed="63"/>
      </top>
      <bottom style="thin"/>
    </border>
    <border>
      <left>
        <color indexed="63"/>
      </left>
      <right style="thin"/>
      <top style="medium"/>
      <bottom style="medium"/>
    </border>
    <border>
      <left style="medium"/>
      <right style="double"/>
      <top style="medium"/>
      <bottom style="medium"/>
    </border>
    <border>
      <left>
        <color indexed="63"/>
      </left>
      <right style="thin"/>
      <top style="medium"/>
      <bottom>
        <color indexed="63"/>
      </bottom>
    </border>
    <border>
      <left style="thin"/>
      <right>
        <color indexed="63"/>
      </right>
      <top>
        <color indexed="63"/>
      </top>
      <bottom>
        <color indexed="63"/>
      </bottom>
    </border>
    <border>
      <left>
        <color indexed="63"/>
      </left>
      <right>
        <color indexed="63"/>
      </right>
      <top style="thin"/>
      <bottom style="thin">
        <color indexed="55"/>
      </bottom>
    </border>
    <border>
      <left>
        <color indexed="63"/>
      </left>
      <right style="thin"/>
      <top style="thin"/>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color indexed="63"/>
      </left>
      <right>
        <color indexed="63"/>
      </right>
      <top style="thin"/>
      <bottom style="double"/>
    </border>
    <border>
      <left>
        <color indexed="63"/>
      </left>
      <right style="thin"/>
      <top style="thin"/>
      <bottom style="double"/>
    </border>
    <border>
      <left style="medium"/>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double"/>
      <top style="medium"/>
      <bottom>
        <color indexed="63"/>
      </bottom>
    </border>
    <border>
      <left style="thin"/>
      <right style="medium"/>
      <top style="medium"/>
      <bottom style="thin"/>
    </border>
    <border>
      <left style="thin"/>
      <right>
        <color indexed="63"/>
      </right>
      <top>
        <color indexed="63"/>
      </top>
      <bottom style="thin">
        <color indexed="55"/>
      </bottom>
    </border>
    <border>
      <left style="thin"/>
      <right>
        <color indexed="63"/>
      </right>
      <top style="thin"/>
      <bottom style="thin">
        <color indexed="55"/>
      </bottom>
    </border>
    <border>
      <left style="thin"/>
      <right>
        <color indexed="63"/>
      </right>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78">
    <xf numFmtId="0" fontId="0" fillId="0" borderId="0" xfId="0" applyAlignment="1">
      <alignment/>
    </xf>
    <xf numFmtId="0" fontId="3" fillId="0" borderId="1" xfId="0" applyFont="1" applyBorder="1" applyAlignment="1">
      <alignment vertical="top"/>
    </xf>
    <xf numFmtId="0" fontId="3" fillId="0" borderId="0" xfId="0" applyFont="1" applyAlignment="1">
      <alignment vertical="top"/>
    </xf>
    <xf numFmtId="0" fontId="5" fillId="0" borderId="0" xfId="0" applyFont="1" applyAlignment="1">
      <alignment vertical="top"/>
    </xf>
    <xf numFmtId="0" fontId="3" fillId="0" borderId="2" xfId="0" applyFont="1" applyBorder="1" applyAlignment="1">
      <alignment vertical="top"/>
    </xf>
    <xf numFmtId="0" fontId="3" fillId="0" borderId="3" xfId="0" applyFont="1" applyBorder="1" applyAlignment="1">
      <alignment horizontal="center" vertical="top" wrapText="1"/>
    </xf>
    <xf numFmtId="0" fontId="0" fillId="0" borderId="0" xfId="0" applyFont="1" applyAlignment="1">
      <alignment horizontal="center" vertical="top"/>
    </xf>
    <xf numFmtId="0" fontId="6" fillId="0" borderId="4" xfId="0" applyFont="1" applyBorder="1" applyAlignment="1">
      <alignment horizontal="center" vertical="top" wrapText="1"/>
    </xf>
    <xf numFmtId="0" fontId="0" fillId="2" borderId="5" xfId="0" applyFont="1" applyFill="1" applyBorder="1" applyAlignment="1" applyProtection="1">
      <alignment horizontal="center" vertical="top"/>
      <protection locked="0"/>
    </xf>
    <xf numFmtId="0" fontId="3" fillId="0" borderId="1" xfId="0" applyFont="1" applyFill="1" applyBorder="1" applyAlignment="1">
      <alignment vertical="top"/>
    </xf>
    <xf numFmtId="0" fontId="0" fillId="0" borderId="0" xfId="0" applyFont="1" applyFill="1" applyAlignment="1">
      <alignment vertical="top" wrapText="1"/>
    </xf>
    <xf numFmtId="0" fontId="0" fillId="0" borderId="6" xfId="0" applyFont="1" applyFill="1" applyBorder="1" applyAlignment="1">
      <alignment vertical="top" wrapText="1"/>
    </xf>
    <xf numFmtId="0" fontId="7" fillId="0" borderId="0" xfId="0" applyFont="1" applyAlignment="1">
      <alignment/>
    </xf>
    <xf numFmtId="0" fontId="7" fillId="0" borderId="0" xfId="0" applyFont="1" applyAlignment="1">
      <alignment vertical="top"/>
    </xf>
    <xf numFmtId="0" fontId="6" fillId="0" borderId="3" xfId="0" applyFont="1" applyBorder="1" applyAlignment="1">
      <alignment horizontal="center" vertical="top" wrapText="1"/>
    </xf>
    <xf numFmtId="0" fontId="0" fillId="0" borderId="0" xfId="0" applyFont="1" applyBorder="1" applyAlignment="1">
      <alignment horizontal="center" vertical="top"/>
    </xf>
    <xf numFmtId="0" fontId="3" fillId="3" borderId="2" xfId="0" applyFont="1" applyFill="1" applyBorder="1" applyAlignment="1">
      <alignment vertical="top"/>
    </xf>
    <xf numFmtId="0" fontId="0" fillId="3" borderId="7" xfId="0" applyFont="1" applyFill="1" applyBorder="1" applyAlignment="1" applyProtection="1">
      <alignment horizontal="center" vertical="top"/>
      <protection locked="0"/>
    </xf>
    <xf numFmtId="0" fontId="0" fillId="3" borderId="8" xfId="0" applyFont="1" applyFill="1" applyBorder="1" applyAlignment="1" applyProtection="1">
      <alignment horizontal="center" vertical="top"/>
      <protection locked="0"/>
    </xf>
    <xf numFmtId="0" fontId="5" fillId="4" borderId="9" xfId="0" applyFont="1" applyFill="1" applyBorder="1" applyAlignment="1">
      <alignment vertical="top"/>
    </xf>
    <xf numFmtId="0" fontId="6" fillId="4" borderId="10" xfId="0" applyFont="1" applyFill="1" applyBorder="1" applyAlignment="1">
      <alignment vertical="top" wrapText="1"/>
    </xf>
    <xf numFmtId="0" fontId="6" fillId="4" borderId="10" xfId="0" applyFont="1" applyFill="1" applyBorder="1" applyAlignment="1">
      <alignment horizontal="center" vertical="top"/>
    </xf>
    <xf numFmtId="0" fontId="6" fillId="4" borderId="11" xfId="0"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alignment vertical="top" wrapText="1"/>
    </xf>
    <xf numFmtId="0" fontId="3" fillId="0" borderId="0" xfId="0" applyFont="1" applyFill="1" applyBorder="1" applyAlignment="1">
      <alignment vertical="top"/>
    </xf>
    <xf numFmtId="0" fontId="3" fillId="0" borderId="12" xfId="0" applyFont="1" applyFill="1" applyBorder="1" applyAlignment="1">
      <alignment vertical="top"/>
    </xf>
    <xf numFmtId="0" fontId="0" fillId="2" borderId="13" xfId="0" applyFont="1" applyFill="1" applyBorder="1" applyAlignment="1" applyProtection="1">
      <alignment horizontal="center" vertical="top"/>
      <protection locked="0"/>
    </xf>
    <xf numFmtId="0" fontId="3" fillId="0" borderId="14" xfId="0" applyFont="1" applyFill="1" applyBorder="1" applyAlignment="1">
      <alignment vertical="top"/>
    </xf>
    <xf numFmtId="0" fontId="0" fillId="2" borderId="14" xfId="0" applyFont="1" applyFill="1" applyBorder="1" applyAlignment="1" applyProtection="1">
      <alignment horizontal="center" vertical="top"/>
      <protection locked="0"/>
    </xf>
    <xf numFmtId="0" fontId="0" fillId="0" borderId="0" xfId="0" applyFont="1" applyFill="1" applyAlignment="1">
      <alignment vertical="top"/>
    </xf>
    <xf numFmtId="0" fontId="10" fillId="0" borderId="0" xfId="0" applyFont="1" applyFill="1" applyAlignment="1">
      <alignment vertical="top" wrapText="1"/>
    </xf>
    <xf numFmtId="0" fontId="3" fillId="5" borderId="1" xfId="0" applyFont="1" applyFill="1" applyBorder="1" applyAlignment="1">
      <alignment vertical="top"/>
    </xf>
    <xf numFmtId="0" fontId="3" fillId="5" borderId="2" xfId="0" applyFont="1" applyFill="1" applyBorder="1" applyAlignment="1">
      <alignment vertical="top"/>
    </xf>
    <xf numFmtId="0" fontId="0" fillId="6" borderId="15" xfId="0" applyFill="1" applyBorder="1" applyAlignment="1">
      <alignment horizontal="left" vertical="top"/>
    </xf>
    <xf numFmtId="0" fontId="6" fillId="0" borderId="0" xfId="0" applyFont="1" applyFill="1" applyBorder="1" applyAlignment="1">
      <alignment horizontal="center" vertical="top" wrapText="1"/>
    </xf>
    <xf numFmtId="0" fontId="6" fillId="0" borderId="0" xfId="0" applyFont="1" applyFill="1" applyBorder="1" applyAlignment="1">
      <alignment vertical="top" wrapText="1"/>
    </xf>
    <xf numFmtId="0" fontId="6" fillId="0" borderId="0" xfId="0"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horizontal="right" vertical="top"/>
    </xf>
    <xf numFmtId="0" fontId="3" fillId="0" borderId="0" xfId="0" applyFont="1" applyFill="1" applyBorder="1" applyAlignment="1">
      <alignment horizontal="center" vertical="top"/>
    </xf>
    <xf numFmtId="0" fontId="0" fillId="0" borderId="0" xfId="0" applyFill="1" applyBorder="1" applyAlignment="1">
      <alignment horizontal="left" vertical="top"/>
    </xf>
    <xf numFmtId="173" fontId="6" fillId="0" borderId="16" xfId="0" applyNumberFormat="1" applyFont="1" applyBorder="1" applyAlignment="1">
      <alignment horizontal="center" vertical="top"/>
    </xf>
    <xf numFmtId="0" fontId="0" fillId="6" borderId="17" xfId="0" applyFill="1" applyBorder="1" applyAlignment="1">
      <alignment horizontal="left" vertical="top"/>
    </xf>
    <xf numFmtId="0" fontId="6" fillId="0" borderId="18" xfId="0" applyFont="1" applyFill="1" applyBorder="1" applyAlignment="1">
      <alignment horizontal="center" vertical="top" wrapText="1"/>
    </xf>
    <xf numFmtId="0" fontId="6" fillId="3" borderId="19" xfId="0" applyFont="1" applyFill="1" applyBorder="1" applyAlignment="1">
      <alignment vertical="top" wrapText="1"/>
    </xf>
    <xf numFmtId="0" fontId="0" fillId="5" borderId="20" xfId="0" applyFont="1" applyFill="1" applyBorder="1" applyAlignment="1">
      <alignment vertical="top" wrapText="1"/>
    </xf>
    <xf numFmtId="0" fontId="0" fillId="5" borderId="19" xfId="0" applyFont="1" applyFill="1" applyBorder="1" applyAlignment="1">
      <alignment vertical="top" wrapText="1"/>
    </xf>
    <xf numFmtId="0" fontId="0" fillId="5" borderId="20" xfId="0" applyFont="1" applyFill="1" applyBorder="1" applyAlignment="1">
      <alignment horizontal="left" vertical="top" wrapText="1"/>
    </xf>
    <xf numFmtId="0" fontId="0" fillId="0" borderId="20" xfId="0" applyFont="1" applyFill="1" applyBorder="1" applyAlignment="1">
      <alignment vertical="top" wrapText="1"/>
    </xf>
    <xf numFmtId="0" fontId="0" fillId="0" borderId="19" xfId="0" applyFont="1" applyFill="1" applyBorder="1" applyAlignment="1">
      <alignmen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vertical="top" wrapText="1"/>
    </xf>
    <xf numFmtId="0" fontId="0" fillId="0" borderId="20" xfId="0" applyNumberFormat="1" applyFont="1" applyFill="1" applyBorder="1" applyAlignment="1">
      <alignment vertical="top" wrapText="1"/>
    </xf>
    <xf numFmtId="0" fontId="0" fillId="3" borderId="22" xfId="0" applyFont="1" applyFill="1" applyBorder="1" applyAlignment="1" applyProtection="1">
      <alignment horizontal="center" vertical="top"/>
      <protection locked="0"/>
    </xf>
    <xf numFmtId="0" fontId="0" fillId="2" borderId="22" xfId="0" applyFont="1" applyFill="1" applyBorder="1" applyAlignment="1" applyProtection="1">
      <alignment horizontal="center" vertical="top"/>
      <protection locked="0"/>
    </xf>
    <xf numFmtId="0" fontId="6" fillId="0" borderId="23" xfId="0" applyFont="1" applyBorder="1" applyAlignment="1">
      <alignment horizontal="center" vertical="top" wrapText="1"/>
    </xf>
    <xf numFmtId="0" fontId="0" fillId="2" borderId="2" xfId="0" applyFont="1" applyFill="1" applyBorder="1" applyAlignment="1" applyProtection="1">
      <alignment horizontal="center" vertical="top"/>
      <protection locked="0"/>
    </xf>
    <xf numFmtId="0" fontId="0" fillId="6" borderId="24" xfId="0" applyFill="1" applyBorder="1" applyAlignment="1">
      <alignment horizontal="left" vertical="top"/>
    </xf>
    <xf numFmtId="0" fontId="0" fillId="2" borderId="25" xfId="0" applyFont="1" applyFill="1" applyBorder="1" applyAlignment="1" applyProtection="1">
      <alignment horizontal="center" vertical="top"/>
      <protection locked="0"/>
    </xf>
    <xf numFmtId="0" fontId="0" fillId="2" borderId="26" xfId="0" applyFont="1" applyFill="1" applyBorder="1" applyAlignment="1" applyProtection="1">
      <alignment horizontal="center" vertical="top"/>
      <protection locked="0"/>
    </xf>
    <xf numFmtId="0" fontId="0" fillId="2" borderId="1" xfId="0" applyFont="1" applyFill="1" applyBorder="1" applyAlignment="1" applyProtection="1">
      <alignment horizontal="center" vertical="top"/>
      <protection locked="0"/>
    </xf>
    <xf numFmtId="0" fontId="0" fillId="2" borderId="6" xfId="0" applyFont="1" applyFill="1" applyBorder="1" applyAlignment="1" applyProtection="1">
      <alignment horizontal="center" vertical="top"/>
      <protection locked="0"/>
    </xf>
    <xf numFmtId="0" fontId="6" fillId="4" borderId="9" xfId="0" applyFont="1" applyFill="1" applyBorder="1" applyAlignment="1">
      <alignment horizontal="center" vertical="top"/>
    </xf>
    <xf numFmtId="0" fontId="6" fillId="4" borderId="27" xfId="0" applyFont="1" applyFill="1" applyBorder="1" applyAlignment="1">
      <alignment horizontal="center" vertical="top"/>
    </xf>
    <xf numFmtId="0" fontId="0" fillId="0" borderId="10" xfId="0" applyFont="1" applyFill="1" applyBorder="1" applyAlignment="1">
      <alignment horizontal="center" vertical="top"/>
    </xf>
    <xf numFmtId="0" fontId="6" fillId="0" borderId="10" xfId="0" applyFont="1" applyFill="1" applyBorder="1" applyAlignment="1">
      <alignment horizontal="center" vertical="top" wrapText="1"/>
    </xf>
    <xf numFmtId="0" fontId="0" fillId="0" borderId="8" xfId="0" applyFont="1" applyFill="1" applyBorder="1" applyAlignment="1" applyProtection="1">
      <alignment horizontal="center" vertical="top"/>
      <protection locked="0"/>
    </xf>
    <xf numFmtId="0" fontId="0" fillId="0" borderId="15" xfId="0" applyFont="1" applyFill="1" applyBorder="1" applyAlignment="1" applyProtection="1">
      <alignment horizontal="center" vertical="top"/>
      <protection locked="0"/>
    </xf>
    <xf numFmtId="174" fontId="6" fillId="3" borderId="14" xfId="0" applyNumberFormat="1" applyFont="1" applyFill="1" applyBorder="1" applyAlignment="1" applyProtection="1">
      <alignment horizontal="center" vertical="top"/>
      <protection/>
    </xf>
    <xf numFmtId="174" fontId="6" fillId="3" borderId="6" xfId="0" applyNumberFormat="1" applyFont="1" applyFill="1" applyBorder="1" applyAlignment="1" applyProtection="1">
      <alignment horizontal="center" vertical="top"/>
      <protection/>
    </xf>
    <xf numFmtId="174" fontId="6" fillId="3" borderId="28" xfId="0" applyNumberFormat="1" applyFont="1" applyFill="1" applyBorder="1" applyAlignment="1" applyProtection="1">
      <alignment horizontal="center" vertical="top"/>
      <protection/>
    </xf>
    <xf numFmtId="174" fontId="6" fillId="3" borderId="29" xfId="0" applyNumberFormat="1" applyFont="1" applyFill="1" applyBorder="1" applyAlignment="1" applyProtection="1">
      <alignment horizontal="center" vertical="top"/>
      <protection/>
    </xf>
    <xf numFmtId="174" fontId="6" fillId="3" borderId="30" xfId="0" applyNumberFormat="1" applyFont="1" applyFill="1" applyBorder="1" applyAlignment="1" applyProtection="1">
      <alignment horizontal="center" vertical="top"/>
      <protection/>
    </xf>
    <xf numFmtId="174" fontId="6" fillId="3" borderId="5" xfId="0" applyNumberFormat="1" applyFont="1" applyFill="1" applyBorder="1" applyAlignment="1" applyProtection="1">
      <alignment horizontal="center" vertical="top"/>
      <protection/>
    </xf>
    <xf numFmtId="0" fontId="14" fillId="6" borderId="31" xfId="0" applyFont="1" applyFill="1" applyBorder="1" applyAlignment="1">
      <alignment horizontal="center" vertical="top" wrapText="1"/>
    </xf>
    <xf numFmtId="0" fontId="15" fillId="3" borderId="31" xfId="0" applyFont="1" applyFill="1" applyBorder="1" applyAlignment="1" applyProtection="1">
      <alignment horizontal="center" vertical="top" wrapText="1"/>
      <protection locked="0"/>
    </xf>
    <xf numFmtId="0" fontId="15" fillId="3" borderId="32" xfId="0" applyFont="1" applyFill="1" applyBorder="1" applyAlignment="1" applyProtection="1">
      <alignment horizontal="center" vertical="top" wrapText="1"/>
      <protection locked="0"/>
    </xf>
    <xf numFmtId="174" fontId="9" fillId="6" borderId="30" xfId="0" applyNumberFormat="1" applyFont="1" applyFill="1" applyBorder="1" applyAlignment="1">
      <alignment horizontal="center" vertical="top" wrapText="1"/>
    </xf>
    <xf numFmtId="174" fontId="9" fillId="6" borderId="14" xfId="0" applyNumberFormat="1" applyFont="1" applyFill="1" applyBorder="1" applyAlignment="1">
      <alignment horizontal="center" vertical="top" wrapText="1"/>
    </xf>
    <xf numFmtId="174" fontId="9" fillId="6" borderId="6" xfId="0" applyNumberFormat="1" applyFont="1" applyFill="1" applyBorder="1" applyAlignment="1">
      <alignment horizontal="center" vertical="top" wrapText="1"/>
    </xf>
    <xf numFmtId="0" fontId="6" fillId="0" borderId="33" xfId="0" applyFont="1" applyBorder="1" applyAlignment="1">
      <alignment horizontal="center" vertical="top" wrapText="1"/>
    </xf>
    <xf numFmtId="0" fontId="6" fillId="0" borderId="34" xfId="0" applyFont="1" applyBorder="1" applyAlignment="1">
      <alignment horizontal="center" vertical="top" wrapText="1"/>
    </xf>
    <xf numFmtId="0" fontId="16" fillId="0" borderId="32" xfId="0" applyFont="1" applyFill="1" applyBorder="1" applyAlignment="1" applyProtection="1">
      <alignment horizontal="center" vertical="top" wrapText="1"/>
      <protection locked="0"/>
    </xf>
    <xf numFmtId="174" fontId="17" fillId="0" borderId="30" xfId="0" applyNumberFormat="1" applyFont="1" applyFill="1" applyBorder="1" applyAlignment="1" applyProtection="1">
      <alignment horizontal="center" vertical="top"/>
      <protection/>
    </xf>
    <xf numFmtId="174" fontId="17" fillId="0" borderId="14" xfId="0" applyNumberFormat="1" applyFont="1" applyFill="1" applyBorder="1" applyAlignment="1" applyProtection="1">
      <alignment horizontal="center" vertical="top"/>
      <protection/>
    </xf>
    <xf numFmtId="174" fontId="17" fillId="0" borderId="6" xfId="0" applyNumberFormat="1" applyFont="1" applyFill="1" applyBorder="1" applyAlignment="1" applyProtection="1">
      <alignment horizontal="center" vertical="top"/>
      <protection/>
    </xf>
    <xf numFmtId="0" fontId="0" fillId="0" borderId="6" xfId="0" applyFill="1" applyBorder="1" applyAlignment="1">
      <alignment vertical="center" wrapText="1"/>
    </xf>
    <xf numFmtId="0" fontId="0" fillId="0" borderId="6" xfId="0" applyFont="1" applyFill="1" applyBorder="1" applyAlignment="1">
      <alignment vertical="center" wrapText="1"/>
    </xf>
    <xf numFmtId="174" fontId="6" fillId="4" borderId="9" xfId="0" applyNumberFormat="1" applyFont="1" applyFill="1" applyBorder="1" applyAlignment="1" applyProtection="1">
      <alignment horizontal="center" vertical="top"/>
      <protection/>
    </xf>
    <xf numFmtId="174" fontId="6" fillId="4" borderId="10" xfId="0" applyNumberFormat="1" applyFont="1" applyFill="1" applyBorder="1" applyAlignment="1" applyProtection="1">
      <alignment horizontal="center" vertical="top"/>
      <protection/>
    </xf>
    <xf numFmtId="174" fontId="6" fillId="4" borderId="27" xfId="0" applyNumberFormat="1" applyFont="1" applyFill="1" applyBorder="1" applyAlignment="1" applyProtection="1">
      <alignment horizontal="center" vertical="top"/>
      <protection/>
    </xf>
    <xf numFmtId="0" fontId="6" fillId="0" borderId="0" xfId="0" applyFont="1" applyFill="1" applyAlignment="1">
      <alignment horizontal="center" vertical="top"/>
    </xf>
    <xf numFmtId="0" fontId="6" fillId="0" borderId="16" xfId="0" applyFont="1" applyFill="1" applyBorder="1" applyAlignment="1">
      <alignment horizontal="center" vertical="top"/>
    </xf>
    <xf numFmtId="0" fontId="0" fillId="0" borderId="0" xfId="0" applyFont="1" applyFill="1" applyAlignment="1">
      <alignment horizontal="center" vertical="top"/>
    </xf>
    <xf numFmtId="0" fontId="18" fillId="0" borderId="0" xfId="0" applyFont="1" applyFill="1" applyBorder="1" applyAlignment="1">
      <alignment vertical="top" wrapText="1"/>
    </xf>
    <xf numFmtId="0" fontId="3" fillId="0" borderId="0" xfId="0" applyFont="1" applyFill="1" applyBorder="1" applyAlignment="1">
      <alignment vertical="top" wrapText="1"/>
    </xf>
    <xf numFmtId="0" fontId="3" fillId="2" borderId="0" xfId="0" applyFont="1" applyFill="1" applyBorder="1" applyAlignment="1">
      <alignment vertical="top"/>
    </xf>
    <xf numFmtId="0" fontId="6" fillId="3" borderId="0" xfId="0" applyFont="1" applyFill="1" applyBorder="1" applyAlignment="1">
      <alignment horizontal="center" vertical="top" wrapText="1"/>
    </xf>
    <xf numFmtId="0" fontId="3" fillId="4" borderId="0" xfId="0" applyFont="1" applyFill="1" applyBorder="1" applyAlignment="1">
      <alignment horizontal="center" vertical="top" wrapText="1"/>
    </xf>
    <xf numFmtId="0" fontId="3" fillId="2" borderId="13" xfId="0" applyFont="1" applyFill="1" applyBorder="1" applyAlignment="1">
      <alignment vertical="top"/>
    </xf>
    <xf numFmtId="0" fontId="0" fillId="3" borderId="13" xfId="0" applyFont="1" applyFill="1" applyBorder="1" applyAlignment="1">
      <alignment vertical="top"/>
    </xf>
    <xf numFmtId="0" fontId="3" fillId="4" borderId="35" xfId="0" applyFont="1" applyFill="1" applyBorder="1" applyAlignment="1">
      <alignment horizontal="center" vertical="top" wrapText="1"/>
    </xf>
    <xf numFmtId="0" fontId="0" fillId="3" borderId="13" xfId="0" applyFont="1" applyFill="1" applyBorder="1" applyAlignment="1">
      <alignment horizontal="center" vertical="top" wrapText="1"/>
    </xf>
    <xf numFmtId="173" fontId="3" fillId="2" borderId="13" xfId="0" applyNumberFormat="1" applyFont="1" applyFill="1" applyBorder="1" applyAlignment="1">
      <alignment horizontal="center" vertical="top" wrapText="1"/>
    </xf>
    <xf numFmtId="173" fontId="0" fillId="3" borderId="13" xfId="0" applyNumberFormat="1" applyFont="1" applyFill="1" applyBorder="1" applyAlignment="1">
      <alignment horizontal="center" vertical="top" wrapText="1"/>
    </xf>
    <xf numFmtId="173" fontId="0" fillId="3" borderId="5" xfId="0" applyNumberFormat="1" applyFont="1" applyFill="1" applyBorder="1" applyAlignment="1">
      <alignment horizontal="center" vertical="top" wrapText="1"/>
    </xf>
    <xf numFmtId="0" fontId="6" fillId="3" borderId="8" xfId="0" applyFont="1" applyFill="1" applyBorder="1" applyAlignment="1">
      <alignment horizontal="center" vertical="top" wrapText="1"/>
    </xf>
    <xf numFmtId="0" fontId="6" fillId="3" borderId="36" xfId="0" applyFont="1" applyFill="1" applyBorder="1" applyAlignment="1">
      <alignment horizontal="center" vertical="top" wrapText="1"/>
    </xf>
    <xf numFmtId="0" fontId="6" fillId="3" borderId="19" xfId="0" applyFont="1" applyFill="1" applyBorder="1" applyAlignment="1">
      <alignment horizontal="center" vertical="top" wrapText="1"/>
    </xf>
    <xf numFmtId="0" fontId="0" fillId="3" borderId="5" xfId="0" applyFont="1" applyFill="1" applyBorder="1" applyAlignment="1">
      <alignment horizontal="center" vertical="top" wrapText="1"/>
    </xf>
    <xf numFmtId="0" fontId="6" fillId="0" borderId="8" xfId="0" applyFont="1" applyFill="1" applyBorder="1" applyAlignment="1">
      <alignment vertical="top" wrapText="1"/>
    </xf>
    <xf numFmtId="0" fontId="0" fillId="3" borderId="5" xfId="0" applyFont="1" applyFill="1" applyBorder="1" applyAlignment="1">
      <alignment vertical="top"/>
    </xf>
    <xf numFmtId="0" fontId="6" fillId="0" borderId="8" xfId="0" applyFont="1" applyFill="1" applyBorder="1" applyAlignment="1">
      <alignment horizontal="center" vertical="top"/>
    </xf>
    <xf numFmtId="0" fontId="6" fillId="0" borderId="8" xfId="0" applyFont="1" applyFill="1" applyBorder="1" applyAlignment="1">
      <alignment vertical="top"/>
    </xf>
    <xf numFmtId="173" fontId="4" fillId="2" borderId="37" xfId="0" applyNumberFormat="1" applyFont="1" applyFill="1" applyBorder="1" applyAlignment="1">
      <alignment horizontal="center" vertical="top" wrapText="1"/>
    </xf>
    <xf numFmtId="0" fontId="4" fillId="2" borderId="37" xfId="0" applyFont="1" applyFill="1" applyBorder="1" applyAlignment="1">
      <alignment horizontal="center" vertical="top" wrapText="1"/>
    </xf>
    <xf numFmtId="173" fontId="4" fillId="2" borderId="38" xfId="0" applyNumberFormat="1" applyFont="1" applyFill="1" applyBorder="1" applyAlignment="1">
      <alignment horizontal="center" vertical="top" wrapText="1"/>
    </xf>
    <xf numFmtId="173" fontId="4" fillId="2" borderId="39" xfId="0" applyNumberFormat="1" applyFont="1" applyFill="1" applyBorder="1" applyAlignment="1">
      <alignment horizontal="center" vertical="top" wrapText="1"/>
    </xf>
    <xf numFmtId="0" fontId="4" fillId="2" borderId="39" xfId="0" applyFont="1" applyFill="1" applyBorder="1" applyAlignment="1">
      <alignment horizontal="center" vertical="top" wrapText="1"/>
    </xf>
    <xf numFmtId="173" fontId="4" fillId="2" borderId="40" xfId="0" applyNumberFormat="1" applyFont="1" applyFill="1" applyBorder="1" applyAlignment="1">
      <alignment horizontal="center" vertical="top" wrapText="1"/>
    </xf>
    <xf numFmtId="0" fontId="3" fillId="7" borderId="41" xfId="0" applyFont="1" applyFill="1" applyBorder="1" applyAlignment="1">
      <alignment horizontal="left" vertical="top" wrapText="1"/>
    </xf>
    <xf numFmtId="0" fontId="5" fillId="7" borderId="42" xfId="0" applyFont="1" applyFill="1" applyBorder="1" applyAlignment="1">
      <alignment horizontal="right" vertical="top" wrapText="1"/>
    </xf>
    <xf numFmtId="0" fontId="3" fillId="7" borderId="41" xfId="0" applyFont="1" applyFill="1" applyBorder="1" applyAlignment="1">
      <alignment horizontal="center" vertical="top" wrapText="1"/>
    </xf>
    <xf numFmtId="173" fontId="3" fillId="7" borderId="42" xfId="0" applyNumberFormat="1" applyFont="1" applyFill="1" applyBorder="1" applyAlignment="1">
      <alignment horizontal="center" vertical="top" wrapText="1"/>
    </xf>
    <xf numFmtId="0" fontId="9" fillId="7" borderId="43" xfId="0" applyFont="1" applyFill="1" applyBorder="1" applyAlignment="1">
      <alignment horizontal="center" vertical="top" wrapText="1"/>
    </xf>
    <xf numFmtId="0" fontId="9" fillId="7" borderId="44" xfId="0" applyFont="1" applyFill="1" applyBorder="1" applyAlignment="1">
      <alignment horizontal="right" vertical="top" wrapText="1"/>
    </xf>
    <xf numFmtId="0" fontId="9" fillId="7" borderId="45" xfId="0" applyFont="1" applyFill="1" applyBorder="1" applyAlignment="1">
      <alignment horizontal="center" vertical="top" wrapText="1"/>
    </xf>
    <xf numFmtId="0" fontId="9" fillId="7" borderId="46" xfId="0" applyFont="1" applyFill="1" applyBorder="1" applyAlignment="1">
      <alignment horizontal="center" vertical="top" wrapText="1"/>
    </xf>
    <xf numFmtId="0" fontId="9" fillId="7" borderId="47" xfId="0" applyFont="1" applyFill="1" applyBorder="1" applyAlignment="1">
      <alignment horizontal="center" vertical="top" wrapText="1"/>
    </xf>
    <xf numFmtId="0" fontId="9" fillId="7" borderId="48" xfId="0" applyFont="1" applyFill="1" applyBorder="1" applyAlignment="1">
      <alignment horizontal="center" vertical="top" wrapText="1"/>
    </xf>
    <xf numFmtId="174" fontId="9" fillId="7" borderId="35" xfId="0" applyNumberFormat="1" applyFont="1" applyFill="1" applyBorder="1" applyAlignment="1">
      <alignment horizontal="center" vertical="top"/>
    </xf>
    <xf numFmtId="174" fontId="9" fillId="7" borderId="49" xfId="0" applyNumberFormat="1" applyFont="1" applyFill="1" applyBorder="1" applyAlignment="1">
      <alignment horizontal="center" vertical="top"/>
    </xf>
    <xf numFmtId="0" fontId="19" fillId="0" borderId="0" xfId="0" applyFont="1" applyFill="1" applyBorder="1" applyAlignment="1">
      <alignment vertical="top" wrapText="1"/>
    </xf>
    <xf numFmtId="0" fontId="5" fillId="6" borderId="17"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15" xfId="0" applyFont="1" applyFill="1" applyBorder="1" applyAlignment="1">
      <alignment horizontal="left" vertical="top" wrapText="1"/>
    </xf>
    <xf numFmtId="0" fontId="20" fillId="6" borderId="31" xfId="0" applyFont="1" applyFill="1" applyBorder="1" applyAlignment="1">
      <alignment horizontal="center" vertical="top" wrapText="1"/>
    </xf>
    <xf numFmtId="174" fontId="5" fillId="6" borderId="30" xfId="0" applyNumberFormat="1" applyFont="1" applyFill="1" applyBorder="1" applyAlignment="1">
      <alignment horizontal="center" vertical="top" wrapText="1"/>
    </xf>
    <xf numFmtId="174" fontId="5" fillId="6" borderId="14" xfId="0" applyNumberFormat="1" applyFont="1" applyFill="1" applyBorder="1" applyAlignment="1">
      <alignment horizontal="center" vertical="top" wrapText="1"/>
    </xf>
    <xf numFmtId="174" fontId="5" fillId="6" borderId="6" xfId="0"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0" fontId="18" fillId="6" borderId="24" xfId="0" applyFont="1" applyFill="1" applyBorder="1" applyAlignment="1">
      <alignment horizontal="left" vertical="top"/>
    </xf>
    <xf numFmtId="0" fontId="18" fillId="6" borderId="15" xfId="0" applyFont="1" applyFill="1" applyBorder="1" applyAlignment="1">
      <alignment horizontal="left" vertical="top"/>
    </xf>
    <xf numFmtId="0" fontId="18" fillId="6" borderId="17" xfId="0" applyFont="1" applyFill="1" applyBorder="1" applyAlignment="1">
      <alignment horizontal="left" vertical="top"/>
    </xf>
    <xf numFmtId="0" fontId="18" fillId="0" borderId="0" xfId="0" applyFont="1" applyFill="1" applyBorder="1" applyAlignment="1">
      <alignment horizontal="left" vertical="top"/>
    </xf>
    <xf numFmtId="0" fontId="21" fillId="2" borderId="50" xfId="0" applyFont="1" applyFill="1" applyBorder="1" applyAlignment="1">
      <alignment horizontal="center" vertical="top" wrapText="1"/>
    </xf>
    <xf numFmtId="0" fontId="21" fillId="2" borderId="51" xfId="0" applyFont="1" applyFill="1" applyBorder="1" applyAlignment="1">
      <alignment horizontal="center" vertical="top" wrapText="1"/>
    </xf>
    <xf numFmtId="0" fontId="0" fillId="3" borderId="36" xfId="0" applyFont="1" applyFill="1" applyBorder="1" applyAlignment="1">
      <alignment horizontal="center" vertical="top" wrapText="1"/>
    </xf>
    <xf numFmtId="0" fontId="0" fillId="3" borderId="19" xfId="0" applyFont="1" applyFill="1" applyBorder="1" applyAlignment="1">
      <alignment horizontal="center" vertical="top" wrapText="1"/>
    </xf>
    <xf numFmtId="173" fontId="6" fillId="3" borderId="0" xfId="0" applyNumberFormat="1" applyFont="1" applyFill="1" applyBorder="1" applyAlignment="1">
      <alignment horizontal="center" vertical="top" wrapText="1"/>
    </xf>
    <xf numFmtId="173" fontId="6" fillId="3" borderId="8" xfId="0" applyNumberFormat="1" applyFont="1" applyFill="1" applyBorder="1" applyAlignment="1">
      <alignment horizontal="center" vertical="top" wrapText="1"/>
    </xf>
    <xf numFmtId="0" fontId="4" fillId="2" borderId="36" xfId="0" applyFont="1" applyFill="1" applyBorder="1" applyAlignment="1">
      <alignment horizontal="center" vertical="top" wrapText="1"/>
    </xf>
    <xf numFmtId="0" fontId="3" fillId="8" borderId="2" xfId="0" applyFont="1" applyFill="1" applyBorder="1" applyAlignment="1">
      <alignment vertical="top"/>
    </xf>
    <xf numFmtId="0" fontId="3" fillId="8" borderId="1" xfId="0" applyFont="1" applyFill="1" applyBorder="1" applyAlignment="1">
      <alignment vertical="top"/>
    </xf>
    <xf numFmtId="0" fontId="0" fillId="0" borderId="16" xfId="0" applyFont="1" applyBorder="1" applyAlignment="1">
      <alignment horizontal="center" vertical="top"/>
    </xf>
    <xf numFmtId="0" fontId="3" fillId="4" borderId="52" xfId="0" applyFont="1" applyFill="1" applyBorder="1" applyAlignment="1">
      <alignment horizontal="center" vertical="top" wrapText="1"/>
    </xf>
    <xf numFmtId="0" fontId="3" fillId="4" borderId="53" xfId="0" applyFont="1" applyFill="1" applyBorder="1" applyAlignment="1">
      <alignment horizontal="center" vertical="top" wrapText="1"/>
    </xf>
    <xf numFmtId="0" fontId="4" fillId="0" borderId="16" xfId="0" applyFont="1" applyFill="1" applyBorder="1" applyAlignment="1">
      <alignment vertical="top"/>
    </xf>
    <xf numFmtId="0" fontId="0" fillId="0" borderId="46" xfId="0" applyFont="1" applyBorder="1" applyAlignment="1">
      <alignment horizontal="center" vertical="top"/>
    </xf>
    <xf numFmtId="0" fontId="22" fillId="8" borderId="1" xfId="0" applyFont="1" applyFill="1" applyBorder="1" applyAlignment="1">
      <alignment vertical="top"/>
    </xf>
    <xf numFmtId="0" fontId="3" fillId="0" borderId="2" xfId="0" applyFont="1" applyFill="1" applyBorder="1" applyAlignment="1">
      <alignment vertical="top"/>
    </xf>
    <xf numFmtId="0" fontId="8" fillId="0" borderId="16" xfId="0" applyFont="1" applyBorder="1" applyAlignment="1">
      <alignment vertical="top" wrapText="1"/>
    </xf>
    <xf numFmtId="0" fontId="0" fillId="0" borderId="16" xfId="0" applyBorder="1" applyAlignment="1">
      <alignment vertical="top" wrapText="1"/>
    </xf>
    <xf numFmtId="0" fontId="0" fillId="0" borderId="16" xfId="0" applyFont="1" applyBorder="1" applyAlignment="1">
      <alignment vertical="top" wrapText="1"/>
    </xf>
    <xf numFmtId="49" fontId="0" fillId="0" borderId="16" xfId="0" applyNumberFormat="1" applyFont="1" applyBorder="1" applyAlignment="1">
      <alignment horizontal="left" vertical="top" wrapText="1"/>
    </xf>
    <xf numFmtId="0" fontId="0" fillId="0" borderId="16" xfId="0" applyFont="1" applyBorder="1" applyAlignment="1">
      <alignment horizontal="left" vertical="top"/>
    </xf>
    <xf numFmtId="0" fontId="6" fillId="0" borderId="9" xfId="0" applyFont="1" applyBorder="1" applyAlignment="1">
      <alignment horizontal="center" vertical="top"/>
    </xf>
    <xf numFmtId="0" fontId="6" fillId="0" borderId="10" xfId="0" applyFont="1" applyBorder="1" applyAlignment="1">
      <alignment horizontal="center" vertical="top"/>
    </xf>
    <xf numFmtId="0" fontId="6" fillId="0" borderId="27" xfId="0" applyFont="1" applyBorder="1" applyAlignment="1">
      <alignment horizontal="center" vertical="top"/>
    </xf>
    <xf numFmtId="0" fontId="9" fillId="6" borderId="20" xfId="0" applyFont="1" applyFill="1" applyBorder="1" applyAlignment="1">
      <alignment horizontal="left" vertical="top" wrapText="1"/>
    </xf>
    <xf numFmtId="0" fontId="9" fillId="6" borderId="17" xfId="0" applyFont="1" applyFill="1" applyBorder="1" applyAlignment="1">
      <alignment horizontal="left" vertical="top" wrapText="1"/>
    </xf>
    <xf numFmtId="0" fontId="3" fillId="4" borderId="46" xfId="0" applyFont="1" applyFill="1" applyBorder="1" applyAlignment="1">
      <alignment horizontal="left" vertical="top" wrapText="1"/>
    </xf>
    <xf numFmtId="0" fontId="5" fillId="4" borderId="35" xfId="0" applyFont="1" applyFill="1" applyBorder="1" applyAlignment="1">
      <alignment horizontal="left" vertical="top" wrapText="1"/>
    </xf>
    <xf numFmtId="0" fontId="3" fillId="4" borderId="46" xfId="0" applyFont="1" applyFill="1" applyBorder="1" applyAlignment="1">
      <alignment horizontal="center" vertical="top" wrapText="1"/>
    </xf>
    <xf numFmtId="0" fontId="3" fillId="4" borderId="35" xfId="0" applyFont="1" applyFill="1" applyBorder="1" applyAlignment="1">
      <alignment horizontal="center" vertical="top" wrapText="1"/>
    </xf>
    <xf numFmtId="0" fontId="5" fillId="6" borderId="20" xfId="0" applyFont="1" applyFill="1" applyBorder="1" applyAlignment="1">
      <alignment horizontal="left" vertical="top" wrapText="1"/>
    </xf>
    <xf numFmtId="0" fontId="5" fillId="6" borderId="17"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workbookViewId="0" topLeftCell="A1">
      <selection activeCell="B6" sqref="B6"/>
    </sheetView>
  </sheetViews>
  <sheetFormatPr defaultColWidth="9.140625" defaultRowHeight="12.75"/>
  <cols>
    <col min="1" max="1" width="3.7109375" style="2" customWidth="1"/>
    <col min="2" max="2" width="63.421875" style="10" customWidth="1"/>
    <col min="3" max="3" width="13.57421875" style="6" customWidth="1"/>
    <col min="4" max="4" width="15.421875" style="6" bestFit="1" customWidth="1"/>
    <col min="5" max="5" width="15.28125" style="6" bestFit="1" customWidth="1"/>
    <col min="6" max="6" width="15.421875" style="6" bestFit="1" customWidth="1"/>
    <col min="7" max="7" width="2.00390625" style="94" customWidth="1"/>
    <col min="8" max="8" width="13.7109375" style="6" customWidth="1"/>
    <col min="9" max="12" width="13.57421875" style="6" customWidth="1"/>
    <col min="13" max="16384" width="9.140625" style="23" customWidth="1"/>
  </cols>
  <sheetData>
    <row r="1" spans="1:7" ht="18">
      <c r="A1" s="3" t="s">
        <v>96</v>
      </c>
      <c r="B1" s="31"/>
      <c r="C1" s="30"/>
      <c r="G1" s="92"/>
    </row>
    <row r="2" spans="1:7" ht="18">
      <c r="A2" s="12" t="s">
        <v>94</v>
      </c>
      <c r="B2" s="31"/>
      <c r="G2" s="92"/>
    </row>
    <row r="3" spans="1:7" ht="18">
      <c r="A3" s="13" t="s">
        <v>247</v>
      </c>
      <c r="B3" s="31"/>
      <c r="G3" s="92"/>
    </row>
    <row r="4" spans="1:12" ht="60" customHeight="1" thickBot="1">
      <c r="A4" s="162"/>
      <c r="B4" s="162"/>
      <c r="C4" s="163"/>
      <c r="D4" s="163"/>
      <c r="E4" s="163"/>
      <c r="F4" s="163"/>
      <c r="G4" s="93"/>
      <c r="H4" s="42"/>
      <c r="I4" s="158"/>
      <c r="J4" s="158"/>
      <c r="K4" s="23"/>
      <c r="L4" s="23"/>
    </row>
    <row r="5" spans="11:12" ht="15.75">
      <c r="K5" s="159"/>
      <c r="L5" s="159"/>
    </row>
    <row r="6" spans="1:12" s="24" customFormat="1" ht="45.75" customHeight="1" thickBot="1">
      <c r="A6" s="40"/>
      <c r="B6" s="39"/>
      <c r="C6" s="164" t="s">
        <v>246</v>
      </c>
      <c r="D6" s="164"/>
      <c r="E6" s="164"/>
      <c r="F6" s="164"/>
      <c r="G6" s="35"/>
      <c r="H6" s="165" t="s">
        <v>245</v>
      </c>
      <c r="I6" s="166"/>
      <c r="J6" s="166"/>
      <c r="K6" s="166"/>
      <c r="L6" s="166"/>
    </row>
    <row r="7" spans="3:12" ht="16.5" thickBot="1">
      <c r="C7" s="167" t="s">
        <v>200</v>
      </c>
      <c r="D7" s="168"/>
      <c r="E7" s="168"/>
      <c r="F7" s="169"/>
      <c r="G7" s="65"/>
      <c r="H7" s="167" t="s">
        <v>29</v>
      </c>
      <c r="I7" s="168"/>
      <c r="J7" s="168"/>
      <c r="K7" s="168"/>
      <c r="L7" s="169"/>
    </row>
    <row r="8" spans="1:12" s="24" customFormat="1" ht="26.25" thickBot="1">
      <c r="A8" s="5"/>
      <c r="B8" s="44"/>
      <c r="C8" s="14" t="s">
        <v>243</v>
      </c>
      <c r="D8" s="7" t="s">
        <v>244</v>
      </c>
      <c r="E8" s="7" t="s">
        <v>95</v>
      </c>
      <c r="F8" s="56" t="s">
        <v>133</v>
      </c>
      <c r="G8" s="66"/>
      <c r="H8" s="82" t="s">
        <v>124</v>
      </c>
      <c r="I8" s="81" t="s">
        <v>243</v>
      </c>
      <c r="J8" s="7" t="s">
        <v>244</v>
      </c>
      <c r="K8" s="7" t="s">
        <v>95</v>
      </c>
      <c r="L8" s="56" t="s">
        <v>133</v>
      </c>
    </row>
    <row r="9" spans="1:12" s="133" customFormat="1" ht="20.25">
      <c r="A9" s="125"/>
      <c r="B9" s="126" t="s">
        <v>31</v>
      </c>
      <c r="C9" s="127"/>
      <c r="D9" s="128"/>
      <c r="E9" s="128"/>
      <c r="F9" s="129"/>
      <c r="G9" s="128"/>
      <c r="H9" s="130">
        <f>SUM(H10,H28,H40,H160,H203)</f>
        <v>100</v>
      </c>
      <c r="I9" s="131">
        <f>I10+I28+I40+I160+I203</f>
        <v>0</v>
      </c>
      <c r="J9" s="131">
        <f>J10+J28+J40+J160+J203</f>
        <v>0</v>
      </c>
      <c r="K9" s="131">
        <f>K10+K28+K40+K160+K203</f>
        <v>0</v>
      </c>
      <c r="L9" s="132">
        <f>L10+L28+L40+L160+L203</f>
        <v>0</v>
      </c>
    </row>
    <row r="10" spans="1:12" s="141" customFormat="1" ht="18.75">
      <c r="A10" s="176" t="s">
        <v>128</v>
      </c>
      <c r="B10" s="177"/>
      <c r="C10" s="135"/>
      <c r="D10" s="136"/>
      <c r="E10" s="136"/>
      <c r="F10" s="134"/>
      <c r="G10" s="136"/>
      <c r="H10" s="137">
        <f>C242</f>
        <v>40</v>
      </c>
      <c r="I10" s="138">
        <f>SUM(I11,I16,I20,I24)/SUM($H11,$H16,$H20,$H24)*$H10</f>
        <v>0</v>
      </c>
      <c r="J10" s="139">
        <f>SUM(J11,J16,J20,J24)/SUM($H11,$H16,$H20,$H24)*$H10</f>
        <v>0</v>
      </c>
      <c r="K10" s="139">
        <f>SUM(K11,K16,K20,K24)/SUM($H11,$H16,$H20,$H24)*$H10</f>
        <v>0</v>
      </c>
      <c r="L10" s="140">
        <f>SUM(L11,L16,L20,L24)/SUM($H11,$H16,$H20,$H24)*$H10</f>
        <v>0</v>
      </c>
    </row>
    <row r="11" spans="1:12" ht="15.75">
      <c r="A11" s="16" t="s">
        <v>121</v>
      </c>
      <c r="B11" s="45"/>
      <c r="C11" s="17"/>
      <c r="D11" s="18"/>
      <c r="E11" s="18"/>
      <c r="F11" s="54"/>
      <c r="G11" s="18"/>
      <c r="H11" s="76">
        <f>E243</f>
        <v>3</v>
      </c>
      <c r="I11" s="73">
        <f>SUM(I12:I15)/SUM($H12:$H15)*$H11</f>
        <v>0</v>
      </c>
      <c r="J11" s="69">
        <f>SUM(J12:J15)/SUM($H12:$H15)*$H11</f>
        <v>0</v>
      </c>
      <c r="K11" s="69">
        <f>SUM(K12:K15)/SUM($H12:$H15)*$H11</f>
        <v>0</v>
      </c>
      <c r="L11" s="70">
        <f>SUM(L12:L15)/SUM($H12:$H15)*$H11</f>
        <v>0</v>
      </c>
    </row>
    <row r="12" spans="1:12" ht="25.5">
      <c r="A12" s="33"/>
      <c r="B12" s="46" t="s">
        <v>122</v>
      </c>
      <c r="C12" s="57"/>
      <c r="D12" s="8"/>
      <c r="E12" s="8"/>
      <c r="F12" s="55"/>
      <c r="G12" s="67"/>
      <c r="H12" s="83">
        <v>3</v>
      </c>
      <c r="I12" s="84">
        <f aca="true" t="shared" si="0" ref="I12:L15">C12/3*$H12</f>
        <v>0</v>
      </c>
      <c r="J12" s="85">
        <f t="shared" si="0"/>
        <v>0</v>
      </c>
      <c r="K12" s="85">
        <f t="shared" si="0"/>
        <v>0</v>
      </c>
      <c r="L12" s="86">
        <f t="shared" si="0"/>
        <v>0</v>
      </c>
    </row>
    <row r="13" spans="1:12" ht="25.5">
      <c r="A13" s="33"/>
      <c r="B13" s="46" t="s">
        <v>123</v>
      </c>
      <c r="C13" s="57"/>
      <c r="D13" s="8"/>
      <c r="E13" s="8"/>
      <c r="F13" s="55"/>
      <c r="G13" s="67"/>
      <c r="H13" s="83">
        <v>3</v>
      </c>
      <c r="I13" s="84">
        <f t="shared" si="0"/>
        <v>0</v>
      </c>
      <c r="J13" s="85">
        <f t="shared" si="0"/>
        <v>0</v>
      </c>
      <c r="K13" s="85">
        <f t="shared" si="0"/>
        <v>0</v>
      </c>
      <c r="L13" s="86">
        <f t="shared" si="0"/>
        <v>0</v>
      </c>
    </row>
    <row r="14" spans="1:12" ht="25.5">
      <c r="A14" s="32"/>
      <c r="B14" s="46" t="s">
        <v>125</v>
      </c>
      <c r="C14" s="57"/>
      <c r="D14" s="8"/>
      <c r="E14" s="8"/>
      <c r="F14" s="55"/>
      <c r="G14" s="68"/>
      <c r="H14" s="83">
        <v>3</v>
      </c>
      <c r="I14" s="84">
        <f t="shared" si="0"/>
        <v>0</v>
      </c>
      <c r="J14" s="85">
        <f t="shared" si="0"/>
        <v>0</v>
      </c>
      <c r="K14" s="85">
        <f t="shared" si="0"/>
        <v>0</v>
      </c>
      <c r="L14" s="86">
        <f t="shared" si="0"/>
        <v>0</v>
      </c>
    </row>
    <row r="15" spans="1:12" ht="25.5">
      <c r="A15" s="33"/>
      <c r="B15" s="46" t="s">
        <v>134</v>
      </c>
      <c r="C15" s="57"/>
      <c r="D15" s="8"/>
      <c r="E15" s="8"/>
      <c r="F15" s="55"/>
      <c r="G15" s="67"/>
      <c r="H15" s="83">
        <v>3</v>
      </c>
      <c r="I15" s="84">
        <f t="shared" si="0"/>
        <v>0</v>
      </c>
      <c r="J15" s="85">
        <f t="shared" si="0"/>
        <v>0</v>
      </c>
      <c r="K15" s="85">
        <f t="shared" si="0"/>
        <v>0</v>
      </c>
      <c r="L15" s="86">
        <f t="shared" si="0"/>
        <v>0</v>
      </c>
    </row>
    <row r="16" spans="1:12" ht="15.75">
      <c r="A16" s="16" t="s">
        <v>117</v>
      </c>
      <c r="B16" s="45"/>
      <c r="C16" s="17"/>
      <c r="D16" s="18"/>
      <c r="E16" s="18"/>
      <c r="F16" s="54"/>
      <c r="G16" s="18"/>
      <c r="H16" s="77">
        <f>E244</f>
        <v>3</v>
      </c>
      <c r="I16" s="74">
        <f>SUM(I17:I19)/SUM($H17:$H19)*$H16</f>
        <v>0</v>
      </c>
      <c r="J16" s="71">
        <f>SUM(J17:J19)/SUM($H17:$H19)*$H16</f>
        <v>0</v>
      </c>
      <c r="K16" s="71">
        <f>SUM(K17:K19)/SUM($H17:$H19)*$H16</f>
        <v>0</v>
      </c>
      <c r="L16" s="72">
        <f>SUM(L17:L19)/SUM($H17:$H19)*$H16</f>
        <v>0</v>
      </c>
    </row>
    <row r="17" spans="1:12" ht="25.5">
      <c r="A17" s="161"/>
      <c r="B17" s="46" t="s">
        <v>118</v>
      </c>
      <c r="C17" s="57"/>
      <c r="D17" s="8"/>
      <c r="E17" s="8"/>
      <c r="F17" s="55"/>
      <c r="G17" s="67"/>
      <c r="H17" s="83">
        <v>3</v>
      </c>
      <c r="I17" s="84">
        <f aca="true" t="shared" si="1" ref="I17:L19">C17/3*$H17</f>
        <v>0</v>
      </c>
      <c r="J17" s="85">
        <f t="shared" si="1"/>
        <v>0</v>
      </c>
      <c r="K17" s="85">
        <f t="shared" si="1"/>
        <v>0</v>
      </c>
      <c r="L17" s="86">
        <f t="shared" si="1"/>
        <v>0</v>
      </c>
    </row>
    <row r="18" spans="1:12" ht="25.5">
      <c r="A18" s="33"/>
      <c r="B18" s="46" t="s">
        <v>119</v>
      </c>
      <c r="C18" s="57"/>
      <c r="D18" s="8"/>
      <c r="E18" s="8"/>
      <c r="F18" s="55"/>
      <c r="G18" s="67"/>
      <c r="H18" s="83">
        <v>3</v>
      </c>
      <c r="I18" s="84">
        <f t="shared" si="1"/>
        <v>0</v>
      </c>
      <c r="J18" s="85">
        <f t="shared" si="1"/>
        <v>0</v>
      </c>
      <c r="K18" s="85">
        <f t="shared" si="1"/>
        <v>0</v>
      </c>
      <c r="L18" s="86">
        <f t="shared" si="1"/>
        <v>0</v>
      </c>
    </row>
    <row r="19" spans="1:12" ht="15.75">
      <c r="A19" s="32"/>
      <c r="B19" s="46" t="s">
        <v>120</v>
      </c>
      <c r="C19" s="57"/>
      <c r="D19" s="8"/>
      <c r="E19" s="8"/>
      <c r="F19" s="55"/>
      <c r="G19" s="68"/>
      <c r="H19" s="83">
        <v>3</v>
      </c>
      <c r="I19" s="84">
        <f t="shared" si="1"/>
        <v>0</v>
      </c>
      <c r="J19" s="85">
        <f t="shared" si="1"/>
        <v>0</v>
      </c>
      <c r="K19" s="85">
        <f t="shared" si="1"/>
        <v>0</v>
      </c>
      <c r="L19" s="86">
        <f t="shared" si="1"/>
        <v>0</v>
      </c>
    </row>
    <row r="20" spans="1:12" ht="15.75">
      <c r="A20" s="16" t="s">
        <v>113</v>
      </c>
      <c r="B20" s="45"/>
      <c r="C20" s="17"/>
      <c r="D20" s="18"/>
      <c r="E20" s="18"/>
      <c r="F20" s="54"/>
      <c r="G20" s="18"/>
      <c r="H20" s="77">
        <f>E245</f>
        <v>3</v>
      </c>
      <c r="I20" s="74">
        <f>SUM(I21:I23)/SUM($H21:$H23)*$H20</f>
        <v>0</v>
      </c>
      <c r="J20" s="71">
        <f>SUM(J21:J23)/SUM($H21:$H23)*$H20</f>
        <v>0</v>
      </c>
      <c r="K20" s="71">
        <f>SUM(K21:K23)/SUM($H21:$H23)*$H20</f>
        <v>0</v>
      </c>
      <c r="L20" s="72">
        <f>SUM(L21:L23)/SUM($H21:$H23)*$H20</f>
        <v>0</v>
      </c>
    </row>
    <row r="21" spans="1:12" ht="15.75">
      <c r="A21" s="33"/>
      <c r="B21" s="47" t="s">
        <v>115</v>
      </c>
      <c r="C21" s="57"/>
      <c r="D21" s="8"/>
      <c r="E21" s="8"/>
      <c r="F21" s="55"/>
      <c r="G21" s="67"/>
      <c r="H21" s="83">
        <v>3</v>
      </c>
      <c r="I21" s="84">
        <f aca="true" t="shared" si="2" ref="I21:L23">C21/3*$H21</f>
        <v>0</v>
      </c>
      <c r="J21" s="85">
        <f t="shared" si="2"/>
        <v>0</v>
      </c>
      <c r="K21" s="85">
        <f t="shared" si="2"/>
        <v>0</v>
      </c>
      <c r="L21" s="86">
        <f t="shared" si="2"/>
        <v>0</v>
      </c>
    </row>
    <row r="22" spans="1:12" ht="15.75">
      <c r="A22" s="33"/>
      <c r="B22" s="47" t="s">
        <v>116</v>
      </c>
      <c r="C22" s="57"/>
      <c r="D22" s="8"/>
      <c r="E22" s="8"/>
      <c r="F22" s="55"/>
      <c r="G22" s="67"/>
      <c r="H22" s="83">
        <v>3</v>
      </c>
      <c r="I22" s="84">
        <f t="shared" si="2"/>
        <v>0</v>
      </c>
      <c r="J22" s="85">
        <f t="shared" si="2"/>
        <v>0</v>
      </c>
      <c r="K22" s="85">
        <f t="shared" si="2"/>
        <v>0</v>
      </c>
      <c r="L22" s="86">
        <f t="shared" si="2"/>
        <v>0</v>
      </c>
    </row>
    <row r="23" spans="1:12" ht="15.75">
      <c r="A23" s="32"/>
      <c r="B23" s="48" t="s">
        <v>114</v>
      </c>
      <c r="C23" s="57"/>
      <c r="D23" s="8"/>
      <c r="E23" s="8"/>
      <c r="F23" s="55"/>
      <c r="G23" s="68"/>
      <c r="H23" s="83">
        <v>3</v>
      </c>
      <c r="I23" s="84">
        <f t="shared" si="2"/>
        <v>0</v>
      </c>
      <c r="J23" s="85">
        <f t="shared" si="2"/>
        <v>0</v>
      </c>
      <c r="K23" s="85">
        <f t="shared" si="2"/>
        <v>0</v>
      </c>
      <c r="L23" s="86">
        <f t="shared" si="2"/>
        <v>0</v>
      </c>
    </row>
    <row r="24" spans="1:12" ht="15.75">
      <c r="A24" s="16" t="s">
        <v>193</v>
      </c>
      <c r="B24" s="45"/>
      <c r="C24" s="17"/>
      <c r="D24" s="18"/>
      <c r="E24" s="18"/>
      <c r="F24" s="54"/>
      <c r="G24" s="18"/>
      <c r="H24" s="77">
        <f>E246</f>
        <v>3</v>
      </c>
      <c r="I24" s="74">
        <f>SUM(I25:I27)/SUM($H25:$H27)*$H24</f>
        <v>0</v>
      </c>
      <c r="J24" s="71">
        <f>SUM(J25:J27)/SUM($H25:$H27)*$H24</f>
        <v>0</v>
      </c>
      <c r="K24" s="71">
        <f>SUM(K25:K27)/SUM($H25:$H27)*$H24</f>
        <v>0</v>
      </c>
      <c r="L24" s="72">
        <f>SUM(L25:L27)/SUM($H25:$H27)*$H24</f>
        <v>0</v>
      </c>
    </row>
    <row r="25" spans="1:12" ht="15.75">
      <c r="A25" s="33"/>
      <c r="B25" s="47" t="s">
        <v>185</v>
      </c>
      <c r="C25" s="57"/>
      <c r="D25" s="8"/>
      <c r="E25" s="8"/>
      <c r="F25" s="55"/>
      <c r="G25" s="67"/>
      <c r="H25" s="83">
        <v>3</v>
      </c>
      <c r="I25" s="84">
        <f aca="true" t="shared" si="3" ref="I25:L27">C25/3*$H25</f>
        <v>0</v>
      </c>
      <c r="J25" s="85">
        <f t="shared" si="3"/>
        <v>0</v>
      </c>
      <c r="K25" s="85">
        <f t="shared" si="3"/>
        <v>0</v>
      </c>
      <c r="L25" s="86">
        <f t="shared" si="3"/>
        <v>0</v>
      </c>
    </row>
    <row r="26" spans="1:12" ht="15.75">
      <c r="A26" s="33"/>
      <c r="B26" s="47" t="s">
        <v>194</v>
      </c>
      <c r="C26" s="57"/>
      <c r="D26" s="8"/>
      <c r="E26" s="8"/>
      <c r="F26" s="55"/>
      <c r="G26" s="67"/>
      <c r="H26" s="83">
        <v>3</v>
      </c>
      <c r="I26" s="84">
        <f t="shared" si="3"/>
        <v>0</v>
      </c>
      <c r="J26" s="85">
        <f t="shared" si="3"/>
        <v>0</v>
      </c>
      <c r="K26" s="85">
        <f t="shared" si="3"/>
        <v>0</v>
      </c>
      <c r="L26" s="86">
        <f t="shared" si="3"/>
        <v>0</v>
      </c>
    </row>
    <row r="27" spans="1:12" ht="15.75">
      <c r="A27" s="32"/>
      <c r="B27" s="48" t="s">
        <v>195</v>
      </c>
      <c r="C27" s="57"/>
      <c r="D27" s="8"/>
      <c r="E27" s="8"/>
      <c r="F27" s="55"/>
      <c r="G27" s="68"/>
      <c r="H27" s="83">
        <v>3</v>
      </c>
      <c r="I27" s="84">
        <f t="shared" si="3"/>
        <v>0</v>
      </c>
      <c r="J27" s="85">
        <f t="shared" si="3"/>
        <v>0</v>
      </c>
      <c r="K27" s="85">
        <f t="shared" si="3"/>
        <v>0</v>
      </c>
      <c r="L27" s="86">
        <f t="shared" si="3"/>
        <v>0</v>
      </c>
    </row>
    <row r="28" spans="1:12" s="145" customFormat="1" ht="18.75">
      <c r="A28" s="176" t="s">
        <v>132</v>
      </c>
      <c r="B28" s="177"/>
      <c r="C28" s="142"/>
      <c r="D28" s="143"/>
      <c r="E28" s="143"/>
      <c r="F28" s="144"/>
      <c r="G28" s="143"/>
      <c r="H28" s="137">
        <f>C247</f>
        <v>5</v>
      </c>
      <c r="I28" s="138">
        <f>SUM(I29,I36)/SUM($H29,$H36)*$H28</f>
        <v>0</v>
      </c>
      <c r="J28" s="138">
        <f>SUM(J29,J36)/SUM($H29,$H36)*$H28</f>
        <v>0</v>
      </c>
      <c r="K28" s="138">
        <f>SUM(K29,K36)/SUM($H29,$H36)*$H28</f>
        <v>0</v>
      </c>
      <c r="L28" s="140">
        <f>SUM(L29,L36)/SUM($H29,$H36)*$H28</f>
        <v>0</v>
      </c>
    </row>
    <row r="29" spans="1:12" ht="15.75">
      <c r="A29" s="16" t="s">
        <v>2</v>
      </c>
      <c r="B29" s="45"/>
      <c r="C29" s="17"/>
      <c r="D29" s="18"/>
      <c r="E29" s="18"/>
      <c r="F29" s="54"/>
      <c r="G29" s="18"/>
      <c r="H29" s="77">
        <f>E248</f>
        <v>3</v>
      </c>
      <c r="I29" s="73">
        <f>SUM(I30:I35)/SUM($H30:$H35)*$H29</f>
        <v>0</v>
      </c>
      <c r="J29" s="69">
        <f>SUM(J30:J35)/SUM($H30:$H35)*$H29</f>
        <v>0</v>
      </c>
      <c r="K29" s="69">
        <f>SUM(K30:K35)/SUM($H30:$H35)*$H29</f>
        <v>0</v>
      </c>
      <c r="L29" s="70">
        <f>SUM(L30:L35)/SUM($H30:$H35)*$H29</f>
        <v>0</v>
      </c>
    </row>
    <row r="30" spans="1:12" ht="15.75">
      <c r="A30" s="1"/>
      <c r="B30" s="49" t="s">
        <v>129</v>
      </c>
      <c r="C30" s="57"/>
      <c r="D30" s="8"/>
      <c r="E30" s="8"/>
      <c r="F30" s="55"/>
      <c r="G30" s="67"/>
      <c r="H30" s="83">
        <v>3</v>
      </c>
      <c r="I30" s="84">
        <f aca="true" t="shared" si="4" ref="I30:L35">C30/3*$H30</f>
        <v>0</v>
      </c>
      <c r="J30" s="85">
        <f t="shared" si="4"/>
        <v>0</v>
      </c>
      <c r="K30" s="85">
        <f t="shared" si="4"/>
        <v>0</v>
      </c>
      <c r="L30" s="86">
        <f t="shared" si="4"/>
        <v>0</v>
      </c>
    </row>
    <row r="31" spans="1:12" ht="15.75">
      <c r="A31" s="1"/>
      <c r="B31" s="49" t="s">
        <v>170</v>
      </c>
      <c r="C31" s="57"/>
      <c r="D31" s="8"/>
      <c r="E31" s="8"/>
      <c r="F31" s="55"/>
      <c r="G31" s="67"/>
      <c r="H31" s="83">
        <v>2</v>
      </c>
      <c r="I31" s="84">
        <f t="shared" si="4"/>
        <v>0</v>
      </c>
      <c r="J31" s="85">
        <f t="shared" si="4"/>
        <v>0</v>
      </c>
      <c r="K31" s="85">
        <f t="shared" si="4"/>
        <v>0</v>
      </c>
      <c r="L31" s="86">
        <f t="shared" si="4"/>
        <v>0</v>
      </c>
    </row>
    <row r="32" spans="1:12" ht="15.75">
      <c r="A32" s="1"/>
      <c r="B32" s="49" t="s">
        <v>126</v>
      </c>
      <c r="C32" s="57"/>
      <c r="D32" s="8"/>
      <c r="E32" s="8"/>
      <c r="F32" s="55"/>
      <c r="G32" s="68"/>
      <c r="H32" s="83">
        <v>3</v>
      </c>
      <c r="I32" s="84">
        <f t="shared" si="4"/>
        <v>0</v>
      </c>
      <c r="J32" s="85">
        <f t="shared" si="4"/>
        <v>0</v>
      </c>
      <c r="K32" s="85">
        <f t="shared" si="4"/>
        <v>0</v>
      </c>
      <c r="L32" s="86">
        <f t="shared" si="4"/>
        <v>0</v>
      </c>
    </row>
    <row r="33" spans="1:12" ht="15.75">
      <c r="A33" s="1"/>
      <c r="B33" s="49" t="s">
        <v>61</v>
      </c>
      <c r="C33" s="57"/>
      <c r="D33" s="8"/>
      <c r="E33" s="8"/>
      <c r="F33" s="55"/>
      <c r="G33" s="67"/>
      <c r="H33" s="83">
        <v>3</v>
      </c>
      <c r="I33" s="84">
        <f t="shared" si="4"/>
        <v>0</v>
      </c>
      <c r="J33" s="85">
        <f t="shared" si="4"/>
        <v>0</v>
      </c>
      <c r="K33" s="85">
        <f t="shared" si="4"/>
        <v>0</v>
      </c>
      <c r="L33" s="86">
        <f t="shared" si="4"/>
        <v>0</v>
      </c>
    </row>
    <row r="34" spans="1:12" ht="25.5">
      <c r="A34" s="9"/>
      <c r="B34" s="49" t="s">
        <v>151</v>
      </c>
      <c r="C34" s="57"/>
      <c r="D34" s="8"/>
      <c r="E34" s="8"/>
      <c r="F34" s="55"/>
      <c r="G34" s="67"/>
      <c r="H34" s="83">
        <v>3</v>
      </c>
      <c r="I34" s="84">
        <f t="shared" si="4"/>
        <v>0</v>
      </c>
      <c r="J34" s="85">
        <f t="shared" si="4"/>
        <v>0</v>
      </c>
      <c r="K34" s="85">
        <f t="shared" si="4"/>
        <v>0</v>
      </c>
      <c r="L34" s="86">
        <f t="shared" si="4"/>
        <v>0</v>
      </c>
    </row>
    <row r="35" spans="1:12" ht="15.75">
      <c r="A35" s="9"/>
      <c r="B35" s="49" t="s">
        <v>187</v>
      </c>
      <c r="C35" s="57"/>
      <c r="D35" s="8"/>
      <c r="E35" s="8"/>
      <c r="F35" s="55"/>
      <c r="G35" s="68"/>
      <c r="H35" s="83">
        <v>3</v>
      </c>
      <c r="I35" s="84">
        <f t="shared" si="4"/>
        <v>0</v>
      </c>
      <c r="J35" s="85">
        <f t="shared" si="4"/>
        <v>0</v>
      </c>
      <c r="K35" s="85">
        <f t="shared" si="4"/>
        <v>0</v>
      </c>
      <c r="L35" s="86">
        <f t="shared" si="4"/>
        <v>0</v>
      </c>
    </row>
    <row r="36" spans="1:12" ht="15.75">
      <c r="A36" s="16" t="s">
        <v>127</v>
      </c>
      <c r="B36" s="45"/>
      <c r="C36" s="17"/>
      <c r="D36" s="18"/>
      <c r="E36" s="18"/>
      <c r="F36" s="54"/>
      <c r="G36" s="18"/>
      <c r="H36" s="77">
        <f>E249</f>
        <v>2</v>
      </c>
      <c r="I36" s="73">
        <f>SUM(I37:I39)/SUM($H37:$H39)*$H36</f>
        <v>0</v>
      </c>
      <c r="J36" s="69">
        <f>SUM(J37:J39)/SUM($H37:$H39)*$H36</f>
        <v>0</v>
      </c>
      <c r="K36" s="69">
        <f>SUM(K37:K39)/SUM($H37:$H39)*$H36</f>
        <v>0</v>
      </c>
      <c r="L36" s="70">
        <f>SUM(L37:L39)/SUM($H37:$H39)*$H36</f>
        <v>0</v>
      </c>
    </row>
    <row r="37" spans="1:12" ht="15.75">
      <c r="A37" s="4"/>
      <c r="B37" s="50" t="s">
        <v>111</v>
      </c>
      <c r="C37" s="57"/>
      <c r="D37" s="8"/>
      <c r="E37" s="8"/>
      <c r="F37" s="55"/>
      <c r="G37" s="67"/>
      <c r="H37" s="83">
        <v>3</v>
      </c>
      <c r="I37" s="84">
        <f aca="true" t="shared" si="5" ref="I37:L39">C37/3*$H37</f>
        <v>0</v>
      </c>
      <c r="J37" s="85">
        <f t="shared" si="5"/>
        <v>0</v>
      </c>
      <c r="K37" s="85">
        <f t="shared" si="5"/>
        <v>0</v>
      </c>
      <c r="L37" s="86">
        <f t="shared" si="5"/>
        <v>0</v>
      </c>
    </row>
    <row r="38" spans="1:12" ht="15.75">
      <c r="A38" s="4"/>
      <c r="B38" s="50" t="s">
        <v>149</v>
      </c>
      <c r="C38" s="57"/>
      <c r="D38" s="8"/>
      <c r="E38" s="8"/>
      <c r="F38" s="55"/>
      <c r="G38" s="67"/>
      <c r="H38" s="83">
        <v>3</v>
      </c>
      <c r="I38" s="84">
        <f t="shared" si="5"/>
        <v>0</v>
      </c>
      <c r="J38" s="85">
        <f t="shared" si="5"/>
        <v>0</v>
      </c>
      <c r="K38" s="85">
        <f t="shared" si="5"/>
        <v>0</v>
      </c>
      <c r="L38" s="86">
        <f t="shared" si="5"/>
        <v>0</v>
      </c>
    </row>
    <row r="39" spans="1:12" ht="15.75">
      <c r="A39" s="1"/>
      <c r="B39" s="51" t="s">
        <v>112</v>
      </c>
      <c r="C39" s="57"/>
      <c r="D39" s="8"/>
      <c r="E39" s="8"/>
      <c r="F39" s="55"/>
      <c r="G39" s="68"/>
      <c r="H39" s="83">
        <v>3</v>
      </c>
      <c r="I39" s="84">
        <f t="shared" si="5"/>
        <v>0</v>
      </c>
      <c r="J39" s="85">
        <f t="shared" si="5"/>
        <v>0</v>
      </c>
      <c r="K39" s="85">
        <f t="shared" si="5"/>
        <v>0</v>
      </c>
      <c r="L39" s="86">
        <f t="shared" si="5"/>
        <v>0</v>
      </c>
    </row>
    <row r="40" spans="1:12" s="41" customFormat="1" ht="24.75" customHeight="1">
      <c r="A40" s="170" t="s">
        <v>196</v>
      </c>
      <c r="B40" s="171"/>
      <c r="C40" s="58"/>
      <c r="D40" s="34"/>
      <c r="E40" s="34"/>
      <c r="F40" s="43"/>
      <c r="G40" s="34"/>
      <c r="H40" s="75">
        <f>C250</f>
        <v>15</v>
      </c>
      <c r="I40" s="78">
        <f>SUM(I41,I46,I52,I67,I76,I86,I93,I98,I108,I116,I121,I132,I138,I145,I153)/SUM($H41,$H46,$H52,$H67,$H76,$H86,$H93,$H98,$H108,$H116,$H121,$H132,$H138,$H145,$H153)*$H40</f>
        <v>0</v>
      </c>
      <c r="J40" s="79">
        <f>SUM(J41,J46,J52,J67,J76,J86,J93,J98,J108,J116,J121,J132,J138,J145,J153)/SUM($H41,$H46,$H52,$H67,$H76,$H86,$H93,$H98,$H108,$H116,$H121,$H132,$H138,$H145,$H153)*$H40</f>
        <v>0</v>
      </c>
      <c r="K40" s="79">
        <f>SUM(K41,K46,K52,K67,K76,K86,K93,K98,K108,K116,K121,K132,K138,K145,K153)/SUM($H41,$H46,$H52,$H67,$H76,$H86,$H93,$H98,$H108,$H116,$H121,$H132,$H138,$H145,$H153)*$H40</f>
        <v>0</v>
      </c>
      <c r="L40" s="80">
        <f>SUM(L41,L46,L52,L67,L76,L86,L93,L98,L108,L116,L121,L132,L138,L145,L153)/SUM($H41,$H46,$H52,$H67,$H76,$H86,$H93,$H98,$H108,$H116,$H121,$H132,$H138,$H145,$H153)*$H40</f>
        <v>0</v>
      </c>
    </row>
    <row r="41" spans="1:12" ht="15.75">
      <c r="A41" s="16" t="s">
        <v>55</v>
      </c>
      <c r="B41" s="45"/>
      <c r="C41" s="17"/>
      <c r="D41" s="18"/>
      <c r="E41" s="18"/>
      <c r="F41" s="54"/>
      <c r="G41" s="18"/>
      <c r="H41" s="77">
        <f>E251</f>
        <v>3</v>
      </c>
      <c r="I41" s="73">
        <f>SUM(I42:I45)/SUM($H42:$H45)*$H41</f>
        <v>0</v>
      </c>
      <c r="J41" s="69">
        <f>SUM(J42:J45)/SUM($H42:$H45)*$H41</f>
        <v>0</v>
      </c>
      <c r="K41" s="69">
        <f>SUM(K42:K45)/SUM($H42:$H45)*$H41</f>
        <v>0</v>
      </c>
      <c r="L41" s="70">
        <f>SUM(L42:L45)/SUM($H42:$H45)*$H41</f>
        <v>0</v>
      </c>
    </row>
    <row r="42" spans="1:12" ht="25.5">
      <c r="A42" s="1"/>
      <c r="B42" s="51" t="s">
        <v>139</v>
      </c>
      <c r="C42" s="57"/>
      <c r="D42" s="8"/>
      <c r="E42" s="8"/>
      <c r="F42" s="55"/>
      <c r="G42" s="67"/>
      <c r="H42" s="83">
        <v>3</v>
      </c>
      <c r="I42" s="84">
        <f aca="true" t="shared" si="6" ref="I42:L45">C42/3*$H42</f>
        <v>0</v>
      </c>
      <c r="J42" s="85">
        <f t="shared" si="6"/>
        <v>0</v>
      </c>
      <c r="K42" s="85">
        <f t="shared" si="6"/>
        <v>0</v>
      </c>
      <c r="L42" s="86">
        <f t="shared" si="6"/>
        <v>0</v>
      </c>
    </row>
    <row r="43" spans="1:12" ht="25.5">
      <c r="A43" s="1"/>
      <c r="B43" s="51" t="s">
        <v>85</v>
      </c>
      <c r="C43" s="57"/>
      <c r="D43" s="8"/>
      <c r="E43" s="8"/>
      <c r="F43" s="55"/>
      <c r="G43" s="67"/>
      <c r="H43" s="83">
        <v>2</v>
      </c>
      <c r="I43" s="84">
        <f t="shared" si="6"/>
        <v>0</v>
      </c>
      <c r="J43" s="85">
        <f t="shared" si="6"/>
        <v>0</v>
      </c>
      <c r="K43" s="85">
        <f t="shared" si="6"/>
        <v>0</v>
      </c>
      <c r="L43" s="86">
        <f t="shared" si="6"/>
        <v>0</v>
      </c>
    </row>
    <row r="44" spans="1:12" ht="15.75">
      <c r="A44" s="1"/>
      <c r="B44" s="51" t="s">
        <v>57</v>
      </c>
      <c r="C44" s="57"/>
      <c r="D44" s="8"/>
      <c r="E44" s="8"/>
      <c r="F44" s="55"/>
      <c r="G44" s="68"/>
      <c r="H44" s="83">
        <v>3</v>
      </c>
      <c r="I44" s="84">
        <f t="shared" si="6"/>
        <v>0</v>
      </c>
      <c r="J44" s="85">
        <f t="shared" si="6"/>
        <v>0</v>
      </c>
      <c r="K44" s="85">
        <f t="shared" si="6"/>
        <v>0</v>
      </c>
      <c r="L44" s="86">
        <f t="shared" si="6"/>
        <v>0</v>
      </c>
    </row>
    <row r="45" spans="1:12" ht="25.5">
      <c r="A45" s="1"/>
      <c r="B45" s="51" t="s">
        <v>56</v>
      </c>
      <c r="C45" s="57"/>
      <c r="D45" s="8"/>
      <c r="E45" s="8"/>
      <c r="F45" s="55"/>
      <c r="G45" s="67"/>
      <c r="H45" s="83">
        <v>3</v>
      </c>
      <c r="I45" s="84">
        <f t="shared" si="6"/>
        <v>0</v>
      </c>
      <c r="J45" s="85">
        <f t="shared" si="6"/>
        <v>0</v>
      </c>
      <c r="K45" s="85">
        <f t="shared" si="6"/>
        <v>0</v>
      </c>
      <c r="L45" s="86">
        <f t="shared" si="6"/>
        <v>0</v>
      </c>
    </row>
    <row r="46" spans="1:12" ht="15.75">
      <c r="A46" s="16" t="s">
        <v>58</v>
      </c>
      <c r="B46" s="45"/>
      <c r="C46" s="17"/>
      <c r="D46" s="18"/>
      <c r="E46" s="18"/>
      <c r="F46" s="54"/>
      <c r="G46" s="18"/>
      <c r="H46" s="77">
        <f>E252</f>
        <v>3</v>
      </c>
      <c r="I46" s="73">
        <f>SUM(I47:I51)/SUM($H47:$H51)*$H46</f>
        <v>0</v>
      </c>
      <c r="J46" s="69">
        <f>SUM(J47:J51)/SUM($H47:$H51)*$H46</f>
        <v>0</v>
      </c>
      <c r="K46" s="69">
        <f>SUM(K47:K51)/SUM($H47:$H51)*$H46</f>
        <v>0</v>
      </c>
      <c r="L46" s="70">
        <f>SUM(L47:L51)/SUM($H47:$H51)*$H46</f>
        <v>0</v>
      </c>
    </row>
    <row r="47" spans="1:12" ht="25.5">
      <c r="A47" s="1"/>
      <c r="B47" s="51" t="s">
        <v>130</v>
      </c>
      <c r="C47" s="57"/>
      <c r="D47" s="8"/>
      <c r="E47" s="8"/>
      <c r="F47" s="55"/>
      <c r="G47" s="67"/>
      <c r="H47" s="83">
        <v>3</v>
      </c>
      <c r="I47" s="84">
        <f aca="true" t="shared" si="7" ref="I47:L51">C47/3*$H47</f>
        <v>0</v>
      </c>
      <c r="J47" s="85">
        <f t="shared" si="7"/>
        <v>0</v>
      </c>
      <c r="K47" s="85">
        <f t="shared" si="7"/>
        <v>0</v>
      </c>
      <c r="L47" s="86">
        <f t="shared" si="7"/>
        <v>0</v>
      </c>
    </row>
    <row r="48" spans="1:12" ht="25.5">
      <c r="A48" s="1"/>
      <c r="B48" s="51" t="s">
        <v>17</v>
      </c>
      <c r="C48" s="57"/>
      <c r="D48" s="8"/>
      <c r="E48" s="8"/>
      <c r="F48" s="55"/>
      <c r="G48" s="67"/>
      <c r="H48" s="83">
        <v>3</v>
      </c>
      <c r="I48" s="84">
        <f t="shared" si="7"/>
        <v>0</v>
      </c>
      <c r="J48" s="85">
        <f t="shared" si="7"/>
        <v>0</v>
      </c>
      <c r="K48" s="85">
        <f t="shared" si="7"/>
        <v>0</v>
      </c>
      <c r="L48" s="86">
        <f t="shared" si="7"/>
        <v>0</v>
      </c>
    </row>
    <row r="49" spans="1:12" ht="25.5">
      <c r="A49" s="1"/>
      <c r="B49" s="51" t="s">
        <v>87</v>
      </c>
      <c r="C49" s="57"/>
      <c r="D49" s="8"/>
      <c r="E49" s="8"/>
      <c r="F49" s="55"/>
      <c r="G49" s="68"/>
      <c r="H49" s="83">
        <v>3</v>
      </c>
      <c r="I49" s="84">
        <f t="shared" si="7"/>
        <v>0</v>
      </c>
      <c r="J49" s="85">
        <f t="shared" si="7"/>
        <v>0</v>
      </c>
      <c r="K49" s="85">
        <f t="shared" si="7"/>
        <v>0</v>
      </c>
      <c r="L49" s="86">
        <f t="shared" si="7"/>
        <v>0</v>
      </c>
    </row>
    <row r="50" spans="1:12" ht="25.5">
      <c r="A50" s="1"/>
      <c r="B50" s="51" t="s">
        <v>59</v>
      </c>
      <c r="C50" s="57"/>
      <c r="D50" s="8"/>
      <c r="E50" s="8"/>
      <c r="F50" s="55"/>
      <c r="G50" s="67"/>
      <c r="H50" s="83">
        <v>3</v>
      </c>
      <c r="I50" s="84">
        <f t="shared" si="7"/>
        <v>0</v>
      </c>
      <c r="J50" s="85">
        <f t="shared" si="7"/>
        <v>0</v>
      </c>
      <c r="K50" s="85">
        <f t="shared" si="7"/>
        <v>0</v>
      </c>
      <c r="L50" s="86">
        <f t="shared" si="7"/>
        <v>0</v>
      </c>
    </row>
    <row r="51" spans="1:12" ht="25.5">
      <c r="A51" s="1"/>
      <c r="B51" s="49" t="s">
        <v>60</v>
      </c>
      <c r="C51" s="57"/>
      <c r="D51" s="8"/>
      <c r="E51" s="8"/>
      <c r="F51" s="55"/>
      <c r="G51" s="67"/>
      <c r="H51" s="83">
        <v>3</v>
      </c>
      <c r="I51" s="84">
        <f t="shared" si="7"/>
        <v>0</v>
      </c>
      <c r="J51" s="85">
        <f t="shared" si="7"/>
        <v>0</v>
      </c>
      <c r="K51" s="85">
        <f t="shared" si="7"/>
        <v>0</v>
      </c>
      <c r="L51" s="86">
        <f t="shared" si="7"/>
        <v>0</v>
      </c>
    </row>
    <row r="52" spans="1:12" ht="15.75">
      <c r="A52" s="16" t="s">
        <v>75</v>
      </c>
      <c r="B52" s="45"/>
      <c r="C52" s="17"/>
      <c r="D52" s="18"/>
      <c r="E52" s="18"/>
      <c r="F52" s="54"/>
      <c r="G52" s="18"/>
      <c r="H52" s="77">
        <f>E253</f>
        <v>3</v>
      </c>
      <c r="I52" s="73">
        <f>SUM(I53:I66)/SUM($H53:$H66)*$H52</f>
        <v>0</v>
      </c>
      <c r="J52" s="69">
        <f>SUM(J53:J66)/SUM($H53:$H66)*$H52</f>
        <v>0</v>
      </c>
      <c r="K52" s="69">
        <f>SUM(K53:K66)/SUM($H53:$H66)*$H52</f>
        <v>0</v>
      </c>
      <c r="L52" s="70">
        <f>SUM(L53:L66)/SUM($H53:$H66)*$H52</f>
        <v>0</v>
      </c>
    </row>
    <row r="53" spans="1:12" ht="15.75">
      <c r="A53" s="1"/>
      <c r="B53" s="49" t="s">
        <v>28</v>
      </c>
      <c r="C53" s="57"/>
      <c r="D53" s="8"/>
      <c r="E53" s="8"/>
      <c r="F53" s="55"/>
      <c r="G53" s="67"/>
      <c r="H53" s="83">
        <v>3</v>
      </c>
      <c r="I53" s="84">
        <f aca="true" t="shared" si="8" ref="I53:L66">C53/3*$H53</f>
        <v>0</v>
      </c>
      <c r="J53" s="85">
        <f t="shared" si="8"/>
        <v>0</v>
      </c>
      <c r="K53" s="85">
        <f t="shared" si="8"/>
        <v>0</v>
      </c>
      <c r="L53" s="86">
        <f t="shared" si="8"/>
        <v>0</v>
      </c>
    </row>
    <row r="54" spans="1:12" ht="15.75">
      <c r="A54" s="1"/>
      <c r="B54" s="49" t="s">
        <v>65</v>
      </c>
      <c r="C54" s="57"/>
      <c r="D54" s="8"/>
      <c r="E54" s="8"/>
      <c r="F54" s="55"/>
      <c r="G54" s="67"/>
      <c r="H54" s="83">
        <v>3</v>
      </c>
      <c r="I54" s="84">
        <f t="shared" si="8"/>
        <v>0</v>
      </c>
      <c r="J54" s="85">
        <f t="shared" si="8"/>
        <v>0</v>
      </c>
      <c r="K54" s="85">
        <f t="shared" si="8"/>
        <v>0</v>
      </c>
      <c r="L54" s="86">
        <f t="shared" si="8"/>
        <v>0</v>
      </c>
    </row>
    <row r="55" spans="1:12" ht="15.75">
      <c r="A55" s="1"/>
      <c r="B55" s="49" t="s">
        <v>67</v>
      </c>
      <c r="C55" s="57"/>
      <c r="D55" s="8"/>
      <c r="E55" s="8"/>
      <c r="F55" s="55"/>
      <c r="G55" s="68"/>
      <c r="H55" s="83">
        <v>3</v>
      </c>
      <c r="I55" s="84">
        <f t="shared" si="8"/>
        <v>0</v>
      </c>
      <c r="J55" s="85">
        <f t="shared" si="8"/>
        <v>0</v>
      </c>
      <c r="K55" s="85">
        <f t="shared" si="8"/>
        <v>0</v>
      </c>
      <c r="L55" s="86">
        <f t="shared" si="8"/>
        <v>0</v>
      </c>
    </row>
    <row r="56" spans="1:12" ht="25.5">
      <c r="A56" s="1"/>
      <c r="B56" s="49" t="s">
        <v>78</v>
      </c>
      <c r="C56" s="57"/>
      <c r="D56" s="8"/>
      <c r="E56" s="8"/>
      <c r="F56" s="55"/>
      <c r="G56" s="67"/>
      <c r="H56" s="83">
        <v>2</v>
      </c>
      <c r="I56" s="84">
        <f t="shared" si="8"/>
        <v>0</v>
      </c>
      <c r="J56" s="85">
        <f t="shared" si="8"/>
        <v>0</v>
      </c>
      <c r="K56" s="85">
        <f t="shared" si="8"/>
        <v>0</v>
      </c>
      <c r="L56" s="86">
        <f t="shared" si="8"/>
        <v>0</v>
      </c>
    </row>
    <row r="57" spans="1:12" ht="25.5">
      <c r="A57" s="1"/>
      <c r="B57" s="49" t="s">
        <v>62</v>
      </c>
      <c r="C57" s="57"/>
      <c r="D57" s="8"/>
      <c r="E57" s="8"/>
      <c r="F57" s="55"/>
      <c r="G57" s="67"/>
      <c r="H57" s="83">
        <v>3</v>
      </c>
      <c r="I57" s="84">
        <f t="shared" si="8"/>
        <v>0</v>
      </c>
      <c r="J57" s="85">
        <f t="shared" si="8"/>
        <v>0</v>
      </c>
      <c r="K57" s="85">
        <f t="shared" si="8"/>
        <v>0</v>
      </c>
      <c r="L57" s="86">
        <f t="shared" si="8"/>
        <v>0</v>
      </c>
    </row>
    <row r="58" spans="1:12" ht="15.75">
      <c r="A58" s="32"/>
      <c r="B58" s="46" t="s">
        <v>42</v>
      </c>
      <c r="C58" s="57"/>
      <c r="D58" s="8"/>
      <c r="E58" s="8"/>
      <c r="F58" s="55"/>
      <c r="G58" s="67"/>
      <c r="H58" s="83">
        <v>1</v>
      </c>
      <c r="I58" s="84">
        <f t="shared" si="8"/>
        <v>0</v>
      </c>
      <c r="J58" s="85">
        <f t="shared" si="8"/>
        <v>0</v>
      </c>
      <c r="K58" s="85">
        <f t="shared" si="8"/>
        <v>0</v>
      </c>
      <c r="L58" s="86">
        <f t="shared" si="8"/>
        <v>0</v>
      </c>
    </row>
    <row r="59" spans="1:12" ht="15.75">
      <c r="A59" s="1"/>
      <c r="B59" s="49" t="s">
        <v>51</v>
      </c>
      <c r="C59" s="57"/>
      <c r="D59" s="8"/>
      <c r="E59" s="8"/>
      <c r="F59" s="55"/>
      <c r="G59" s="67"/>
      <c r="H59" s="83">
        <v>2</v>
      </c>
      <c r="I59" s="84">
        <f t="shared" si="8"/>
        <v>0</v>
      </c>
      <c r="J59" s="85">
        <f t="shared" si="8"/>
        <v>0</v>
      </c>
      <c r="K59" s="85">
        <f t="shared" si="8"/>
        <v>0</v>
      </c>
      <c r="L59" s="86">
        <f t="shared" si="8"/>
        <v>0</v>
      </c>
    </row>
    <row r="60" spans="1:12" ht="15.75">
      <c r="A60" s="1"/>
      <c r="B60" s="49" t="s">
        <v>152</v>
      </c>
      <c r="C60" s="57"/>
      <c r="D60" s="8"/>
      <c r="E60" s="8"/>
      <c r="F60" s="55"/>
      <c r="G60" s="67"/>
      <c r="H60" s="83">
        <v>3</v>
      </c>
      <c r="I60" s="84">
        <f t="shared" si="8"/>
        <v>0</v>
      </c>
      <c r="J60" s="85">
        <f t="shared" si="8"/>
        <v>0</v>
      </c>
      <c r="K60" s="85">
        <f t="shared" si="8"/>
        <v>0</v>
      </c>
      <c r="L60" s="86">
        <f t="shared" si="8"/>
        <v>0</v>
      </c>
    </row>
    <row r="61" spans="1:12" ht="25.5">
      <c r="A61" s="1"/>
      <c r="B61" s="49" t="s">
        <v>63</v>
      </c>
      <c r="C61" s="57"/>
      <c r="D61" s="8"/>
      <c r="E61" s="8"/>
      <c r="F61" s="55"/>
      <c r="G61" s="67"/>
      <c r="H61" s="83">
        <v>3</v>
      </c>
      <c r="I61" s="84">
        <f t="shared" si="8"/>
        <v>0</v>
      </c>
      <c r="J61" s="85">
        <f t="shared" si="8"/>
        <v>0</v>
      </c>
      <c r="K61" s="85">
        <f t="shared" si="8"/>
        <v>0</v>
      </c>
      <c r="L61" s="86">
        <f t="shared" si="8"/>
        <v>0</v>
      </c>
    </row>
    <row r="62" spans="1:12" ht="25.5">
      <c r="A62" s="1"/>
      <c r="B62" s="49" t="s">
        <v>88</v>
      </c>
      <c r="C62" s="57"/>
      <c r="D62" s="8"/>
      <c r="E62" s="8"/>
      <c r="F62" s="55"/>
      <c r="G62" s="67"/>
      <c r="H62" s="83">
        <v>2</v>
      </c>
      <c r="I62" s="84">
        <f t="shared" si="8"/>
        <v>0</v>
      </c>
      <c r="J62" s="85">
        <f t="shared" si="8"/>
        <v>0</v>
      </c>
      <c r="K62" s="85">
        <f t="shared" si="8"/>
        <v>0</v>
      </c>
      <c r="L62" s="86">
        <f t="shared" si="8"/>
        <v>0</v>
      </c>
    </row>
    <row r="63" spans="1:12" ht="15.75">
      <c r="A63" s="1"/>
      <c r="B63" s="49" t="s">
        <v>70</v>
      </c>
      <c r="C63" s="57"/>
      <c r="D63" s="8"/>
      <c r="E63" s="8"/>
      <c r="F63" s="55"/>
      <c r="G63" s="67"/>
      <c r="H63" s="83">
        <v>2</v>
      </c>
      <c r="I63" s="84">
        <f t="shared" si="8"/>
        <v>0</v>
      </c>
      <c r="J63" s="85">
        <f t="shared" si="8"/>
        <v>0</v>
      </c>
      <c r="K63" s="85">
        <f t="shared" si="8"/>
        <v>0</v>
      </c>
      <c r="L63" s="86">
        <f t="shared" si="8"/>
        <v>0</v>
      </c>
    </row>
    <row r="64" spans="1:12" ht="15.75">
      <c r="A64" s="1"/>
      <c r="B64" s="49" t="s">
        <v>64</v>
      </c>
      <c r="C64" s="57"/>
      <c r="D64" s="8"/>
      <c r="E64" s="8"/>
      <c r="F64" s="55"/>
      <c r="G64" s="67"/>
      <c r="H64" s="83">
        <v>3</v>
      </c>
      <c r="I64" s="84">
        <f t="shared" si="8"/>
        <v>0</v>
      </c>
      <c r="J64" s="85">
        <f t="shared" si="8"/>
        <v>0</v>
      </c>
      <c r="K64" s="85">
        <f t="shared" si="8"/>
        <v>0</v>
      </c>
      <c r="L64" s="86">
        <f t="shared" si="8"/>
        <v>0</v>
      </c>
    </row>
    <row r="65" spans="1:12" ht="25.5">
      <c r="A65" s="32"/>
      <c r="B65" s="48" t="s">
        <v>66</v>
      </c>
      <c r="C65" s="57"/>
      <c r="D65" s="8"/>
      <c r="E65" s="8"/>
      <c r="F65" s="55"/>
      <c r="G65" s="67"/>
      <c r="H65" s="83">
        <v>1</v>
      </c>
      <c r="I65" s="84">
        <f t="shared" si="8"/>
        <v>0</v>
      </c>
      <c r="J65" s="85">
        <f t="shared" si="8"/>
        <v>0</v>
      </c>
      <c r="K65" s="85">
        <f t="shared" si="8"/>
        <v>0</v>
      </c>
      <c r="L65" s="86">
        <f t="shared" si="8"/>
        <v>0</v>
      </c>
    </row>
    <row r="66" spans="1:12" ht="25.5">
      <c r="A66" s="1"/>
      <c r="B66" s="51" t="s">
        <v>89</v>
      </c>
      <c r="C66" s="57"/>
      <c r="D66" s="8"/>
      <c r="E66" s="8"/>
      <c r="F66" s="55"/>
      <c r="G66" s="67"/>
      <c r="H66" s="83">
        <v>3</v>
      </c>
      <c r="I66" s="84">
        <f t="shared" si="8"/>
        <v>0</v>
      </c>
      <c r="J66" s="85">
        <f t="shared" si="8"/>
        <v>0</v>
      </c>
      <c r="K66" s="85">
        <f t="shared" si="8"/>
        <v>0</v>
      </c>
      <c r="L66" s="86">
        <f t="shared" si="8"/>
        <v>0</v>
      </c>
    </row>
    <row r="67" spans="1:12" ht="15.75">
      <c r="A67" s="16" t="s">
        <v>25</v>
      </c>
      <c r="B67" s="45"/>
      <c r="C67" s="17"/>
      <c r="D67" s="18"/>
      <c r="E67" s="18"/>
      <c r="F67" s="54"/>
      <c r="G67" s="18"/>
      <c r="H67" s="77">
        <f>E254</f>
        <v>3</v>
      </c>
      <c r="I67" s="73">
        <f>SUM(I68:I75)/SUM($H68:$H75)*$H67</f>
        <v>0</v>
      </c>
      <c r="J67" s="69">
        <f>SUM(J68:J75)/SUM($H68:$H75)*$H67</f>
        <v>0</v>
      </c>
      <c r="K67" s="69">
        <f>SUM(K68:K75)/SUM($H68:$H75)*$H67</f>
        <v>0</v>
      </c>
      <c r="L67" s="70">
        <f>SUM(L68:L75)/SUM($H68:$H75)*$H67</f>
        <v>0</v>
      </c>
    </row>
    <row r="68" spans="1:12" ht="15.75">
      <c r="A68" s="154"/>
      <c r="B68" s="49" t="s">
        <v>153</v>
      </c>
      <c r="C68" s="57"/>
      <c r="D68" s="8"/>
      <c r="E68" s="8"/>
      <c r="F68" s="55"/>
      <c r="G68" s="67"/>
      <c r="H68" s="83">
        <v>3</v>
      </c>
      <c r="I68" s="84">
        <f aca="true" t="shared" si="9" ref="I68:L75">C68/3*$H68</f>
        <v>0</v>
      </c>
      <c r="J68" s="85">
        <f t="shared" si="9"/>
        <v>0</v>
      </c>
      <c r="K68" s="85">
        <f t="shared" si="9"/>
        <v>0</v>
      </c>
      <c r="L68" s="86">
        <f t="shared" si="9"/>
        <v>0</v>
      </c>
    </row>
    <row r="69" spans="1:12" ht="15.75">
      <c r="A69" s="32"/>
      <c r="B69" s="46" t="s">
        <v>71</v>
      </c>
      <c r="C69" s="57"/>
      <c r="D69" s="8"/>
      <c r="E69" s="8"/>
      <c r="F69" s="55"/>
      <c r="G69" s="67"/>
      <c r="H69" s="83">
        <v>2</v>
      </c>
      <c r="I69" s="84">
        <f t="shared" si="9"/>
        <v>0</v>
      </c>
      <c r="J69" s="85">
        <f t="shared" si="9"/>
        <v>0</v>
      </c>
      <c r="K69" s="85">
        <f t="shared" si="9"/>
        <v>0</v>
      </c>
      <c r="L69" s="86">
        <f t="shared" si="9"/>
        <v>0</v>
      </c>
    </row>
    <row r="70" spans="1:12" ht="15.75">
      <c r="A70" s="1"/>
      <c r="B70" s="49" t="s">
        <v>26</v>
      </c>
      <c r="C70" s="57"/>
      <c r="D70" s="8"/>
      <c r="E70" s="8"/>
      <c r="F70" s="55"/>
      <c r="G70" s="68"/>
      <c r="H70" s="83">
        <v>3</v>
      </c>
      <c r="I70" s="84">
        <f t="shared" si="9"/>
        <v>0</v>
      </c>
      <c r="J70" s="85">
        <f t="shared" si="9"/>
        <v>0</v>
      </c>
      <c r="K70" s="85">
        <f t="shared" si="9"/>
        <v>0</v>
      </c>
      <c r="L70" s="86">
        <f t="shared" si="9"/>
        <v>0</v>
      </c>
    </row>
    <row r="71" spans="1:12" ht="25.5">
      <c r="A71" s="32"/>
      <c r="B71" s="46" t="s">
        <v>171</v>
      </c>
      <c r="C71" s="57"/>
      <c r="D71" s="8"/>
      <c r="E71" s="8"/>
      <c r="F71" s="55"/>
      <c r="G71" s="68"/>
      <c r="H71" s="83">
        <v>3</v>
      </c>
      <c r="I71" s="84">
        <f t="shared" si="9"/>
        <v>0</v>
      </c>
      <c r="J71" s="85">
        <f t="shared" si="9"/>
        <v>0</v>
      </c>
      <c r="K71" s="85">
        <f t="shared" si="9"/>
        <v>0</v>
      </c>
      <c r="L71" s="86">
        <f t="shared" si="9"/>
        <v>0</v>
      </c>
    </row>
    <row r="72" spans="1:12" ht="15.75">
      <c r="A72" s="1"/>
      <c r="B72" s="49" t="s">
        <v>27</v>
      </c>
      <c r="C72" s="57"/>
      <c r="D72" s="8"/>
      <c r="E72" s="8"/>
      <c r="F72" s="55"/>
      <c r="G72" s="67"/>
      <c r="H72" s="83">
        <v>3</v>
      </c>
      <c r="I72" s="84">
        <f t="shared" si="9"/>
        <v>0</v>
      </c>
      <c r="J72" s="85">
        <f t="shared" si="9"/>
        <v>0</v>
      </c>
      <c r="K72" s="85">
        <f t="shared" si="9"/>
        <v>0</v>
      </c>
      <c r="L72" s="86">
        <f t="shared" si="9"/>
        <v>0</v>
      </c>
    </row>
    <row r="73" spans="1:12" ht="15.75">
      <c r="A73" s="1"/>
      <c r="B73" s="49" t="s">
        <v>188</v>
      </c>
      <c r="C73" s="57"/>
      <c r="D73" s="8"/>
      <c r="E73" s="8"/>
      <c r="F73" s="55"/>
      <c r="G73" s="67"/>
      <c r="H73" s="83">
        <v>3</v>
      </c>
      <c r="I73" s="84">
        <f t="shared" si="9"/>
        <v>0</v>
      </c>
      <c r="J73" s="85">
        <f t="shared" si="9"/>
        <v>0</v>
      </c>
      <c r="K73" s="85">
        <f t="shared" si="9"/>
        <v>0</v>
      </c>
      <c r="L73" s="86">
        <f t="shared" si="9"/>
        <v>0</v>
      </c>
    </row>
    <row r="74" spans="1:12" ht="25.5">
      <c r="A74" s="1"/>
      <c r="B74" s="49" t="s">
        <v>140</v>
      </c>
      <c r="C74" s="57"/>
      <c r="D74" s="8"/>
      <c r="E74" s="8"/>
      <c r="F74" s="55"/>
      <c r="G74" s="67"/>
      <c r="H74" s="83">
        <v>3</v>
      </c>
      <c r="I74" s="84">
        <f t="shared" si="9"/>
        <v>0</v>
      </c>
      <c r="J74" s="85">
        <f t="shared" si="9"/>
        <v>0</v>
      </c>
      <c r="K74" s="85">
        <f t="shared" si="9"/>
        <v>0</v>
      </c>
      <c r="L74" s="86">
        <f t="shared" si="9"/>
        <v>0</v>
      </c>
    </row>
    <row r="75" spans="1:12" ht="15.75">
      <c r="A75" s="1"/>
      <c r="B75" s="49" t="s">
        <v>150</v>
      </c>
      <c r="C75" s="57"/>
      <c r="D75" s="8"/>
      <c r="E75" s="8"/>
      <c r="F75" s="55"/>
      <c r="G75" s="67"/>
      <c r="H75" s="83">
        <v>2</v>
      </c>
      <c r="I75" s="84">
        <f t="shared" si="9"/>
        <v>0</v>
      </c>
      <c r="J75" s="85">
        <f t="shared" si="9"/>
        <v>0</v>
      </c>
      <c r="K75" s="85">
        <f t="shared" si="9"/>
        <v>0</v>
      </c>
      <c r="L75" s="86">
        <f t="shared" si="9"/>
        <v>0</v>
      </c>
    </row>
    <row r="76" spans="1:12" ht="15.75">
      <c r="A76" s="16" t="s">
        <v>97</v>
      </c>
      <c r="B76" s="45"/>
      <c r="C76" s="17"/>
      <c r="D76" s="18"/>
      <c r="E76" s="18"/>
      <c r="F76" s="54"/>
      <c r="G76" s="18"/>
      <c r="H76" s="77">
        <f>E255</f>
        <v>3</v>
      </c>
      <c r="I76" s="73">
        <f>SUM(I77:I85)/SUM($H77:$H85)*$H76</f>
        <v>0</v>
      </c>
      <c r="J76" s="69">
        <f>SUM(J77:J85)/SUM($H77:$H85)*$H76</f>
        <v>0</v>
      </c>
      <c r="K76" s="69">
        <f>SUM(K77:K85)/SUM($H77:$H85)*$H76</f>
        <v>0</v>
      </c>
      <c r="L76" s="70">
        <f>SUM(L77:L85)/SUM($H77:$H85)*$H76</f>
        <v>0</v>
      </c>
    </row>
    <row r="77" spans="1:12" ht="15.75">
      <c r="A77" s="154"/>
      <c r="B77" s="49" t="s">
        <v>172</v>
      </c>
      <c r="C77" s="57"/>
      <c r="D77" s="8"/>
      <c r="E77" s="8"/>
      <c r="F77" s="55"/>
      <c r="G77" s="67"/>
      <c r="H77" s="83">
        <v>3</v>
      </c>
      <c r="I77" s="84">
        <f aca="true" t="shared" si="10" ref="I77:L85">C77/3*$H77</f>
        <v>0</v>
      </c>
      <c r="J77" s="85">
        <f t="shared" si="10"/>
        <v>0</v>
      </c>
      <c r="K77" s="85">
        <f t="shared" si="10"/>
        <v>0</v>
      </c>
      <c r="L77" s="86">
        <f t="shared" si="10"/>
        <v>0</v>
      </c>
    </row>
    <row r="78" spans="1:12" ht="25.5">
      <c r="A78" s="1"/>
      <c r="B78" s="49" t="s">
        <v>30</v>
      </c>
      <c r="C78" s="57"/>
      <c r="D78" s="8"/>
      <c r="E78" s="8"/>
      <c r="F78" s="55"/>
      <c r="G78" s="67"/>
      <c r="H78" s="83">
        <v>3</v>
      </c>
      <c r="I78" s="84">
        <f t="shared" si="10"/>
        <v>0</v>
      </c>
      <c r="J78" s="85">
        <f t="shared" si="10"/>
        <v>0</v>
      </c>
      <c r="K78" s="85">
        <f t="shared" si="10"/>
        <v>0</v>
      </c>
      <c r="L78" s="86">
        <f t="shared" si="10"/>
        <v>0</v>
      </c>
    </row>
    <row r="79" spans="1:12" ht="38.25">
      <c r="A79" s="1"/>
      <c r="B79" s="49" t="s">
        <v>8</v>
      </c>
      <c r="C79" s="57"/>
      <c r="D79" s="8"/>
      <c r="E79" s="8"/>
      <c r="F79" s="55"/>
      <c r="G79" s="68"/>
      <c r="H79" s="83">
        <v>3</v>
      </c>
      <c r="I79" s="84">
        <f t="shared" si="10"/>
        <v>0</v>
      </c>
      <c r="J79" s="85">
        <f t="shared" si="10"/>
        <v>0</v>
      </c>
      <c r="K79" s="85">
        <f t="shared" si="10"/>
        <v>0</v>
      </c>
      <c r="L79" s="86">
        <f t="shared" si="10"/>
        <v>0</v>
      </c>
    </row>
    <row r="80" spans="1:12" ht="15.75">
      <c r="A80" s="1"/>
      <c r="B80" s="49" t="s">
        <v>154</v>
      </c>
      <c r="C80" s="57"/>
      <c r="D80" s="8"/>
      <c r="E80" s="8"/>
      <c r="F80" s="55"/>
      <c r="G80" s="68"/>
      <c r="H80" s="83">
        <v>3</v>
      </c>
      <c r="I80" s="84">
        <f t="shared" si="10"/>
        <v>0</v>
      </c>
      <c r="J80" s="85">
        <f t="shared" si="10"/>
        <v>0</v>
      </c>
      <c r="K80" s="85">
        <f t="shared" si="10"/>
        <v>0</v>
      </c>
      <c r="L80" s="86">
        <f t="shared" si="10"/>
        <v>0</v>
      </c>
    </row>
    <row r="81" spans="1:12" ht="15.75">
      <c r="A81" s="1"/>
      <c r="B81" s="49" t="s">
        <v>68</v>
      </c>
      <c r="C81" s="57"/>
      <c r="D81" s="8"/>
      <c r="E81" s="8"/>
      <c r="F81" s="55"/>
      <c r="G81" s="68"/>
      <c r="H81" s="83">
        <v>3</v>
      </c>
      <c r="I81" s="84">
        <f t="shared" si="10"/>
        <v>0</v>
      </c>
      <c r="J81" s="85">
        <f t="shared" si="10"/>
        <v>0</v>
      </c>
      <c r="K81" s="85">
        <f t="shared" si="10"/>
        <v>0</v>
      </c>
      <c r="L81" s="86">
        <f t="shared" si="10"/>
        <v>0</v>
      </c>
    </row>
    <row r="82" spans="1:12" ht="15.75">
      <c r="A82" s="1"/>
      <c r="B82" s="49" t="s">
        <v>21</v>
      </c>
      <c r="C82" s="57"/>
      <c r="D82" s="8"/>
      <c r="E82" s="8"/>
      <c r="F82" s="55"/>
      <c r="G82" s="68"/>
      <c r="H82" s="83">
        <v>2</v>
      </c>
      <c r="I82" s="84">
        <f t="shared" si="10"/>
        <v>0</v>
      </c>
      <c r="J82" s="85">
        <f t="shared" si="10"/>
        <v>0</v>
      </c>
      <c r="K82" s="85">
        <f t="shared" si="10"/>
        <v>0</v>
      </c>
      <c r="L82" s="86">
        <f t="shared" si="10"/>
        <v>0</v>
      </c>
    </row>
    <row r="83" spans="1:12" ht="25.5">
      <c r="A83" s="1"/>
      <c r="B83" s="49" t="s">
        <v>84</v>
      </c>
      <c r="C83" s="57"/>
      <c r="D83" s="8"/>
      <c r="E83" s="8"/>
      <c r="F83" s="55"/>
      <c r="G83" s="68"/>
      <c r="H83" s="83">
        <v>3</v>
      </c>
      <c r="I83" s="84">
        <f t="shared" si="10"/>
        <v>0</v>
      </c>
      <c r="J83" s="85">
        <f t="shared" si="10"/>
        <v>0</v>
      </c>
      <c r="K83" s="85">
        <f t="shared" si="10"/>
        <v>0</v>
      </c>
      <c r="L83" s="86">
        <f t="shared" si="10"/>
        <v>0</v>
      </c>
    </row>
    <row r="84" spans="1:12" ht="15.75">
      <c r="A84" s="26"/>
      <c r="B84" s="52" t="s">
        <v>73</v>
      </c>
      <c r="C84" s="59"/>
      <c r="D84" s="27"/>
      <c r="E84" s="27"/>
      <c r="F84" s="60"/>
      <c r="G84" s="68"/>
      <c r="H84" s="83">
        <v>2</v>
      </c>
      <c r="I84" s="84">
        <f t="shared" si="10"/>
        <v>0</v>
      </c>
      <c r="J84" s="85">
        <f t="shared" si="10"/>
        <v>0</v>
      </c>
      <c r="K84" s="85">
        <f t="shared" si="10"/>
        <v>0</v>
      </c>
      <c r="L84" s="86">
        <f t="shared" si="10"/>
        <v>0</v>
      </c>
    </row>
    <row r="85" spans="1:12" ht="15.75">
      <c r="A85" s="28"/>
      <c r="B85" s="49" t="s">
        <v>141</v>
      </c>
      <c r="C85" s="61"/>
      <c r="D85" s="29"/>
      <c r="E85" s="29"/>
      <c r="F85" s="62"/>
      <c r="G85" s="68"/>
      <c r="H85" s="83">
        <v>3</v>
      </c>
      <c r="I85" s="84">
        <f t="shared" si="10"/>
        <v>0</v>
      </c>
      <c r="J85" s="85">
        <f t="shared" si="10"/>
        <v>0</v>
      </c>
      <c r="K85" s="85">
        <f t="shared" si="10"/>
        <v>0</v>
      </c>
      <c r="L85" s="86">
        <f t="shared" si="10"/>
        <v>0</v>
      </c>
    </row>
    <row r="86" spans="1:12" ht="15.75">
      <c r="A86" s="16" t="s">
        <v>5</v>
      </c>
      <c r="B86" s="45"/>
      <c r="C86" s="17"/>
      <c r="D86" s="18"/>
      <c r="E86" s="18"/>
      <c r="F86" s="54"/>
      <c r="G86" s="18"/>
      <c r="H86" s="77">
        <f>E256</f>
        <v>3</v>
      </c>
      <c r="I86" s="73">
        <f>SUM(I87:I92)/SUM($H87:$H92)*$H86</f>
        <v>0</v>
      </c>
      <c r="J86" s="69">
        <f>SUM(J87:J92)/SUM($H87:$H92)*$H86</f>
        <v>0</v>
      </c>
      <c r="K86" s="69">
        <f>SUM(K87:K92)/SUM($H87:$H92)*$H86</f>
        <v>0</v>
      </c>
      <c r="L86" s="70">
        <f>SUM(L87:L92)/SUM($H87:$H92)*$H86</f>
        <v>0</v>
      </c>
    </row>
    <row r="87" spans="1:12" ht="15.75">
      <c r="A87" s="1"/>
      <c r="B87" s="49" t="s">
        <v>3</v>
      </c>
      <c r="C87" s="57"/>
      <c r="D87" s="8"/>
      <c r="E87" s="8"/>
      <c r="F87" s="55"/>
      <c r="G87" s="67"/>
      <c r="H87" s="83">
        <v>3</v>
      </c>
      <c r="I87" s="84">
        <f aca="true" t="shared" si="11" ref="I87:L92">C87/3*$H87</f>
        <v>0</v>
      </c>
      <c r="J87" s="85">
        <f t="shared" si="11"/>
        <v>0</v>
      </c>
      <c r="K87" s="85">
        <f t="shared" si="11"/>
        <v>0</v>
      </c>
      <c r="L87" s="86">
        <f t="shared" si="11"/>
        <v>0</v>
      </c>
    </row>
    <row r="88" spans="1:12" ht="15.75">
      <c r="A88" s="1"/>
      <c r="B88" s="49" t="s">
        <v>0</v>
      </c>
      <c r="C88" s="57"/>
      <c r="D88" s="8"/>
      <c r="E88" s="8"/>
      <c r="F88" s="55"/>
      <c r="G88" s="67"/>
      <c r="H88" s="83">
        <v>2</v>
      </c>
      <c r="I88" s="84">
        <f t="shared" si="11"/>
        <v>0</v>
      </c>
      <c r="J88" s="85">
        <f t="shared" si="11"/>
        <v>0</v>
      </c>
      <c r="K88" s="85">
        <f t="shared" si="11"/>
        <v>0</v>
      </c>
      <c r="L88" s="86">
        <f t="shared" si="11"/>
        <v>0</v>
      </c>
    </row>
    <row r="89" spans="1:12" ht="25.5">
      <c r="A89" s="1"/>
      <c r="B89" s="49" t="s">
        <v>20</v>
      </c>
      <c r="C89" s="57"/>
      <c r="D89" s="8"/>
      <c r="E89" s="8"/>
      <c r="F89" s="55"/>
      <c r="G89" s="68"/>
      <c r="H89" s="83">
        <v>2</v>
      </c>
      <c r="I89" s="84">
        <f t="shared" si="11"/>
        <v>0</v>
      </c>
      <c r="J89" s="85">
        <f t="shared" si="11"/>
        <v>0</v>
      </c>
      <c r="K89" s="85">
        <f t="shared" si="11"/>
        <v>0</v>
      </c>
      <c r="L89" s="86">
        <f t="shared" si="11"/>
        <v>0</v>
      </c>
    </row>
    <row r="90" spans="1:12" ht="25.5">
      <c r="A90" s="1"/>
      <c r="B90" s="49" t="s">
        <v>69</v>
      </c>
      <c r="C90" s="57"/>
      <c r="D90" s="8"/>
      <c r="E90" s="8"/>
      <c r="F90" s="55"/>
      <c r="G90" s="68"/>
      <c r="H90" s="83">
        <v>2</v>
      </c>
      <c r="I90" s="84">
        <f t="shared" si="11"/>
        <v>0</v>
      </c>
      <c r="J90" s="85">
        <f t="shared" si="11"/>
        <v>0</v>
      </c>
      <c r="K90" s="85">
        <f t="shared" si="11"/>
        <v>0</v>
      </c>
      <c r="L90" s="86">
        <f t="shared" si="11"/>
        <v>0</v>
      </c>
    </row>
    <row r="91" spans="1:12" ht="25.5">
      <c r="A91" s="1"/>
      <c r="B91" s="49" t="s">
        <v>4</v>
      </c>
      <c r="C91" s="57"/>
      <c r="D91" s="8"/>
      <c r="E91" s="8"/>
      <c r="F91" s="55"/>
      <c r="G91" s="68"/>
      <c r="H91" s="83">
        <v>3</v>
      </c>
      <c r="I91" s="84">
        <f t="shared" si="11"/>
        <v>0</v>
      </c>
      <c r="J91" s="85">
        <f t="shared" si="11"/>
        <v>0</v>
      </c>
      <c r="K91" s="85">
        <f t="shared" si="11"/>
        <v>0</v>
      </c>
      <c r="L91" s="86">
        <f t="shared" si="11"/>
        <v>0</v>
      </c>
    </row>
    <row r="92" spans="1:12" ht="15.75">
      <c r="A92" s="1"/>
      <c r="B92" s="49" t="s">
        <v>32</v>
      </c>
      <c r="C92" s="57"/>
      <c r="D92" s="8"/>
      <c r="E92" s="8"/>
      <c r="F92" s="55"/>
      <c r="G92" s="68"/>
      <c r="H92" s="83">
        <v>3</v>
      </c>
      <c r="I92" s="84">
        <f t="shared" si="11"/>
        <v>0</v>
      </c>
      <c r="J92" s="85">
        <f t="shared" si="11"/>
        <v>0</v>
      </c>
      <c r="K92" s="85">
        <f t="shared" si="11"/>
        <v>0</v>
      </c>
      <c r="L92" s="86">
        <f t="shared" si="11"/>
        <v>0</v>
      </c>
    </row>
    <row r="93" spans="1:12" ht="15.75">
      <c r="A93" s="16" t="s">
        <v>1</v>
      </c>
      <c r="B93" s="45"/>
      <c r="C93" s="17"/>
      <c r="D93" s="18"/>
      <c r="E93" s="18"/>
      <c r="F93" s="54"/>
      <c r="G93" s="18"/>
      <c r="H93" s="77">
        <f>E257</f>
        <v>2</v>
      </c>
      <c r="I93" s="73">
        <f>SUM(I94:I97)/SUM($H94:$H97)*$H93</f>
        <v>0</v>
      </c>
      <c r="J93" s="69">
        <f>SUM(J94:J97)/SUM($H94:$H97)*$H93</f>
        <v>0</v>
      </c>
      <c r="K93" s="69">
        <f>SUM(K94:K97)/SUM($H94:$H97)*$H93</f>
        <v>0</v>
      </c>
      <c r="L93" s="70">
        <f>SUM(L94:L97)/SUM($H94:$H97)*$H93</f>
        <v>0</v>
      </c>
    </row>
    <row r="94" spans="1:12" ht="15.75">
      <c r="A94" s="1"/>
      <c r="B94" s="49" t="s">
        <v>79</v>
      </c>
      <c r="C94" s="57"/>
      <c r="D94" s="8"/>
      <c r="E94" s="8"/>
      <c r="F94" s="55"/>
      <c r="G94" s="67"/>
      <c r="H94" s="83">
        <v>3</v>
      </c>
      <c r="I94" s="84">
        <f aca="true" t="shared" si="12" ref="I94:L97">C94/3*$H94</f>
        <v>0</v>
      </c>
      <c r="J94" s="85">
        <f t="shared" si="12"/>
        <v>0</v>
      </c>
      <c r="K94" s="85">
        <f t="shared" si="12"/>
        <v>0</v>
      </c>
      <c r="L94" s="86">
        <f t="shared" si="12"/>
        <v>0</v>
      </c>
    </row>
    <row r="95" spans="1:12" ht="15.75">
      <c r="A95" s="1"/>
      <c r="B95" s="51" t="s">
        <v>9</v>
      </c>
      <c r="C95" s="57"/>
      <c r="D95" s="8"/>
      <c r="E95" s="8"/>
      <c r="F95" s="55"/>
      <c r="G95" s="67"/>
      <c r="H95" s="83">
        <v>2</v>
      </c>
      <c r="I95" s="84">
        <f t="shared" si="12"/>
        <v>0</v>
      </c>
      <c r="J95" s="85">
        <f t="shared" si="12"/>
        <v>0</v>
      </c>
      <c r="K95" s="85">
        <f t="shared" si="12"/>
        <v>0</v>
      </c>
      <c r="L95" s="86">
        <f t="shared" si="12"/>
        <v>0</v>
      </c>
    </row>
    <row r="96" spans="1:12" ht="15.75">
      <c r="A96" s="9"/>
      <c r="B96" s="51" t="s">
        <v>53</v>
      </c>
      <c r="C96" s="57"/>
      <c r="D96" s="8"/>
      <c r="E96" s="8"/>
      <c r="F96" s="55"/>
      <c r="G96" s="68"/>
      <c r="H96" s="83">
        <v>2</v>
      </c>
      <c r="I96" s="84">
        <f t="shared" si="12"/>
        <v>0</v>
      </c>
      <c r="J96" s="85">
        <f t="shared" si="12"/>
        <v>0</v>
      </c>
      <c r="K96" s="85">
        <f t="shared" si="12"/>
        <v>0</v>
      </c>
      <c r="L96" s="86">
        <f t="shared" si="12"/>
        <v>0</v>
      </c>
    </row>
    <row r="97" spans="1:12" ht="15.75">
      <c r="A97" s="1"/>
      <c r="B97" s="51" t="s">
        <v>90</v>
      </c>
      <c r="C97" s="57"/>
      <c r="D97" s="8"/>
      <c r="E97" s="8"/>
      <c r="F97" s="55"/>
      <c r="G97" s="68"/>
      <c r="H97" s="83">
        <v>3</v>
      </c>
      <c r="I97" s="84">
        <f t="shared" si="12"/>
        <v>0</v>
      </c>
      <c r="J97" s="85">
        <f t="shared" si="12"/>
        <v>0</v>
      </c>
      <c r="K97" s="85">
        <f t="shared" si="12"/>
        <v>0</v>
      </c>
      <c r="L97" s="86">
        <f t="shared" si="12"/>
        <v>0</v>
      </c>
    </row>
    <row r="98" spans="1:12" ht="15.75">
      <c r="A98" s="16" t="s">
        <v>18</v>
      </c>
      <c r="B98" s="45"/>
      <c r="C98" s="17"/>
      <c r="D98" s="18"/>
      <c r="E98" s="18"/>
      <c r="F98" s="54"/>
      <c r="G98" s="18"/>
      <c r="H98" s="77">
        <f>E258</f>
        <v>3</v>
      </c>
      <c r="I98" s="73">
        <f>SUM(I99:I107)/SUM($H99:$H107)*$H98</f>
        <v>0</v>
      </c>
      <c r="J98" s="69">
        <f>SUM(J99:J107)/SUM($H99:$H107)*$H98</f>
        <v>0</v>
      </c>
      <c r="K98" s="69">
        <f>SUM(K99:K107)/SUM($H99:$H107)*$H98</f>
        <v>0</v>
      </c>
      <c r="L98" s="70">
        <f>SUM(L99:L107)/SUM($H99:$H107)*$H98</f>
        <v>0</v>
      </c>
    </row>
    <row r="99" spans="1:12" ht="15.75">
      <c r="A99" s="1"/>
      <c r="B99" s="49" t="s">
        <v>10</v>
      </c>
      <c r="C99" s="57"/>
      <c r="D99" s="8"/>
      <c r="E99" s="8"/>
      <c r="F99" s="55"/>
      <c r="G99" s="67"/>
      <c r="H99" s="83">
        <v>3</v>
      </c>
      <c r="I99" s="84">
        <f aca="true" t="shared" si="13" ref="I99:L107">C99/3*$H99</f>
        <v>0</v>
      </c>
      <c r="J99" s="85">
        <f t="shared" si="13"/>
        <v>0</v>
      </c>
      <c r="K99" s="85">
        <f t="shared" si="13"/>
        <v>0</v>
      </c>
      <c r="L99" s="86">
        <f t="shared" si="13"/>
        <v>0</v>
      </c>
    </row>
    <row r="100" spans="1:12" ht="15.75">
      <c r="A100" s="1"/>
      <c r="B100" s="49" t="s">
        <v>11</v>
      </c>
      <c r="C100" s="57"/>
      <c r="D100" s="8"/>
      <c r="E100" s="8"/>
      <c r="F100" s="55"/>
      <c r="G100" s="67"/>
      <c r="H100" s="83">
        <v>3</v>
      </c>
      <c r="I100" s="84">
        <f t="shared" si="13"/>
        <v>0</v>
      </c>
      <c r="J100" s="85">
        <f t="shared" si="13"/>
        <v>0</v>
      </c>
      <c r="K100" s="85">
        <f t="shared" si="13"/>
        <v>0</v>
      </c>
      <c r="L100" s="86">
        <f t="shared" si="13"/>
        <v>0</v>
      </c>
    </row>
    <row r="101" spans="1:12" ht="15.75">
      <c r="A101" s="1"/>
      <c r="B101" s="49" t="s">
        <v>12</v>
      </c>
      <c r="C101" s="57"/>
      <c r="D101" s="8"/>
      <c r="E101" s="8"/>
      <c r="F101" s="55"/>
      <c r="G101" s="68"/>
      <c r="H101" s="83">
        <v>3</v>
      </c>
      <c r="I101" s="84">
        <f t="shared" si="13"/>
        <v>0</v>
      </c>
      <c r="J101" s="85">
        <f t="shared" si="13"/>
        <v>0</v>
      </c>
      <c r="K101" s="85">
        <f t="shared" si="13"/>
        <v>0</v>
      </c>
      <c r="L101" s="86">
        <f t="shared" si="13"/>
        <v>0</v>
      </c>
    </row>
    <row r="102" spans="1:12" ht="15.75">
      <c r="A102" s="1"/>
      <c r="B102" s="49" t="s">
        <v>13</v>
      </c>
      <c r="C102" s="57"/>
      <c r="D102" s="8"/>
      <c r="E102" s="8"/>
      <c r="F102" s="55"/>
      <c r="G102" s="68"/>
      <c r="H102" s="83">
        <v>2</v>
      </c>
      <c r="I102" s="84">
        <f t="shared" si="13"/>
        <v>0</v>
      </c>
      <c r="J102" s="85">
        <f t="shared" si="13"/>
        <v>0</v>
      </c>
      <c r="K102" s="85">
        <f t="shared" si="13"/>
        <v>0</v>
      </c>
      <c r="L102" s="86">
        <f t="shared" si="13"/>
        <v>0</v>
      </c>
    </row>
    <row r="103" spans="1:12" ht="15.75">
      <c r="A103" s="1"/>
      <c r="B103" s="49" t="s">
        <v>33</v>
      </c>
      <c r="C103" s="57"/>
      <c r="D103" s="8"/>
      <c r="E103" s="8"/>
      <c r="F103" s="55"/>
      <c r="G103" s="68"/>
      <c r="H103" s="83">
        <v>3</v>
      </c>
      <c r="I103" s="84">
        <f t="shared" si="13"/>
        <v>0</v>
      </c>
      <c r="J103" s="85">
        <f t="shared" si="13"/>
        <v>0</v>
      </c>
      <c r="K103" s="85">
        <f t="shared" si="13"/>
        <v>0</v>
      </c>
      <c r="L103" s="86">
        <f t="shared" si="13"/>
        <v>0</v>
      </c>
    </row>
    <row r="104" spans="1:12" ht="15.75">
      <c r="A104" s="1"/>
      <c r="B104" s="49" t="s">
        <v>14</v>
      </c>
      <c r="C104" s="57"/>
      <c r="D104" s="8"/>
      <c r="E104" s="8"/>
      <c r="F104" s="55"/>
      <c r="G104" s="68"/>
      <c r="H104" s="83">
        <v>2</v>
      </c>
      <c r="I104" s="84">
        <f t="shared" si="13"/>
        <v>0</v>
      </c>
      <c r="J104" s="85">
        <f t="shared" si="13"/>
        <v>0</v>
      </c>
      <c r="K104" s="85">
        <f t="shared" si="13"/>
        <v>0</v>
      </c>
      <c r="L104" s="86">
        <f t="shared" si="13"/>
        <v>0</v>
      </c>
    </row>
    <row r="105" spans="1:12" ht="15.75">
      <c r="A105" s="1"/>
      <c r="B105" s="49" t="s">
        <v>15</v>
      </c>
      <c r="C105" s="57"/>
      <c r="D105" s="8"/>
      <c r="E105" s="8"/>
      <c r="F105" s="55"/>
      <c r="G105" s="68"/>
      <c r="H105" s="83">
        <v>2</v>
      </c>
      <c r="I105" s="84">
        <f t="shared" si="13"/>
        <v>0</v>
      </c>
      <c r="J105" s="85">
        <f t="shared" si="13"/>
        <v>0</v>
      </c>
      <c r="K105" s="85">
        <f t="shared" si="13"/>
        <v>0</v>
      </c>
      <c r="L105" s="86">
        <f t="shared" si="13"/>
        <v>0</v>
      </c>
    </row>
    <row r="106" spans="1:12" ht="15.75">
      <c r="A106" s="1"/>
      <c r="B106" s="49" t="s">
        <v>52</v>
      </c>
      <c r="C106" s="57"/>
      <c r="D106" s="8"/>
      <c r="E106" s="8"/>
      <c r="F106" s="55"/>
      <c r="G106" s="68"/>
      <c r="H106" s="83">
        <v>2</v>
      </c>
      <c r="I106" s="84">
        <f t="shared" si="13"/>
        <v>0</v>
      </c>
      <c r="J106" s="85">
        <f t="shared" si="13"/>
        <v>0</v>
      </c>
      <c r="K106" s="85">
        <f t="shared" si="13"/>
        <v>0</v>
      </c>
      <c r="L106" s="86">
        <f t="shared" si="13"/>
        <v>0</v>
      </c>
    </row>
    <row r="107" spans="1:12" ht="15.75">
      <c r="A107" s="1"/>
      <c r="B107" s="49" t="s">
        <v>19</v>
      </c>
      <c r="C107" s="57"/>
      <c r="D107" s="8"/>
      <c r="E107" s="8"/>
      <c r="F107" s="55"/>
      <c r="G107" s="68"/>
      <c r="H107" s="83">
        <v>2</v>
      </c>
      <c r="I107" s="84">
        <f t="shared" si="13"/>
        <v>0</v>
      </c>
      <c r="J107" s="85">
        <f t="shared" si="13"/>
        <v>0</v>
      </c>
      <c r="K107" s="85">
        <f t="shared" si="13"/>
        <v>0</v>
      </c>
      <c r="L107" s="86">
        <f t="shared" si="13"/>
        <v>0</v>
      </c>
    </row>
    <row r="108" spans="1:12" ht="15.75">
      <c r="A108" s="16" t="s">
        <v>22</v>
      </c>
      <c r="B108" s="45"/>
      <c r="C108" s="17"/>
      <c r="D108" s="18"/>
      <c r="E108" s="18"/>
      <c r="F108" s="54"/>
      <c r="G108" s="18"/>
      <c r="H108" s="77">
        <f>E259</f>
        <v>3</v>
      </c>
      <c r="I108" s="73">
        <f>SUM(I109:I115)/SUM($H109:$H115)*$H108</f>
        <v>0</v>
      </c>
      <c r="J108" s="69">
        <f>SUM(J109:J115)/SUM($H109:$H115)*$H108</f>
        <v>0</v>
      </c>
      <c r="K108" s="69">
        <f>SUM(K109:K115)/SUM($H109:$H115)*$H108</f>
        <v>0</v>
      </c>
      <c r="L108" s="70">
        <f>SUM(L109:L115)/SUM($H109:$H115)*$H108</f>
        <v>0</v>
      </c>
    </row>
    <row r="109" spans="1:12" ht="15.75">
      <c r="A109" s="154"/>
      <c r="B109" s="51" t="s">
        <v>23</v>
      </c>
      <c r="C109" s="57"/>
      <c r="D109" s="8"/>
      <c r="E109" s="8"/>
      <c r="F109" s="55"/>
      <c r="G109" s="67"/>
      <c r="H109" s="83">
        <v>3</v>
      </c>
      <c r="I109" s="84">
        <f aca="true" t="shared" si="14" ref="I109:L115">C109/3*$H109</f>
        <v>0</v>
      </c>
      <c r="J109" s="85">
        <f t="shared" si="14"/>
        <v>0</v>
      </c>
      <c r="K109" s="85">
        <f t="shared" si="14"/>
        <v>0</v>
      </c>
      <c r="L109" s="86">
        <f t="shared" si="14"/>
        <v>0</v>
      </c>
    </row>
    <row r="110" spans="1:12" ht="15.75">
      <c r="A110" s="1"/>
      <c r="B110" s="51" t="s">
        <v>173</v>
      </c>
      <c r="C110" s="57"/>
      <c r="D110" s="8"/>
      <c r="E110" s="8"/>
      <c r="F110" s="55"/>
      <c r="G110" s="67"/>
      <c r="H110" s="83">
        <v>3</v>
      </c>
      <c r="I110" s="84">
        <f t="shared" si="14"/>
        <v>0</v>
      </c>
      <c r="J110" s="85">
        <f t="shared" si="14"/>
        <v>0</v>
      </c>
      <c r="K110" s="85">
        <f t="shared" si="14"/>
        <v>0</v>
      </c>
      <c r="L110" s="86">
        <f t="shared" si="14"/>
        <v>0</v>
      </c>
    </row>
    <row r="111" spans="1:12" ht="15.75">
      <c r="A111" s="1"/>
      <c r="B111" s="51" t="s">
        <v>91</v>
      </c>
      <c r="C111" s="57"/>
      <c r="D111" s="8"/>
      <c r="E111" s="8"/>
      <c r="F111" s="55"/>
      <c r="G111" s="68"/>
      <c r="H111" s="83">
        <v>2</v>
      </c>
      <c r="I111" s="84">
        <f t="shared" si="14"/>
        <v>0</v>
      </c>
      <c r="J111" s="85">
        <f t="shared" si="14"/>
        <v>0</v>
      </c>
      <c r="K111" s="85">
        <f t="shared" si="14"/>
        <v>0</v>
      </c>
      <c r="L111" s="86">
        <f t="shared" si="14"/>
        <v>0</v>
      </c>
    </row>
    <row r="112" spans="1:12" ht="15.75">
      <c r="A112" s="1"/>
      <c r="B112" s="51" t="s">
        <v>16</v>
      </c>
      <c r="C112" s="57"/>
      <c r="D112" s="8"/>
      <c r="E112" s="8"/>
      <c r="F112" s="55"/>
      <c r="G112" s="68"/>
      <c r="H112" s="83">
        <v>2</v>
      </c>
      <c r="I112" s="84">
        <f t="shared" si="14"/>
        <v>0</v>
      </c>
      <c r="J112" s="85">
        <f t="shared" si="14"/>
        <v>0</v>
      </c>
      <c r="K112" s="85">
        <f t="shared" si="14"/>
        <v>0</v>
      </c>
      <c r="L112" s="86">
        <f t="shared" si="14"/>
        <v>0</v>
      </c>
    </row>
    <row r="113" spans="1:12" ht="15.75">
      <c r="A113" s="1"/>
      <c r="B113" s="51" t="s">
        <v>34</v>
      </c>
      <c r="C113" s="57"/>
      <c r="D113" s="8"/>
      <c r="E113" s="8"/>
      <c r="F113" s="55"/>
      <c r="G113" s="68"/>
      <c r="H113" s="83">
        <v>1</v>
      </c>
      <c r="I113" s="84">
        <f t="shared" si="14"/>
        <v>0</v>
      </c>
      <c r="J113" s="85">
        <f t="shared" si="14"/>
        <v>0</v>
      </c>
      <c r="K113" s="85">
        <f t="shared" si="14"/>
        <v>0</v>
      </c>
      <c r="L113" s="86">
        <f t="shared" si="14"/>
        <v>0</v>
      </c>
    </row>
    <row r="114" spans="1:12" ht="15.75">
      <c r="A114" s="1"/>
      <c r="B114" s="49" t="s">
        <v>155</v>
      </c>
      <c r="C114" s="57"/>
      <c r="D114" s="8"/>
      <c r="E114" s="8"/>
      <c r="F114" s="55"/>
      <c r="G114" s="68"/>
      <c r="H114" s="83">
        <v>3</v>
      </c>
      <c r="I114" s="84">
        <f t="shared" si="14"/>
        <v>0</v>
      </c>
      <c r="J114" s="85">
        <f t="shared" si="14"/>
        <v>0</v>
      </c>
      <c r="K114" s="85">
        <f t="shared" si="14"/>
        <v>0</v>
      </c>
      <c r="L114" s="86">
        <f t="shared" si="14"/>
        <v>0</v>
      </c>
    </row>
    <row r="115" spans="1:12" ht="15.75">
      <c r="A115" s="1"/>
      <c r="B115" s="49" t="s">
        <v>24</v>
      </c>
      <c r="C115" s="57"/>
      <c r="D115" s="8"/>
      <c r="E115" s="8"/>
      <c r="F115" s="55"/>
      <c r="G115" s="68"/>
      <c r="H115" s="83">
        <v>3</v>
      </c>
      <c r="I115" s="84">
        <f t="shared" si="14"/>
        <v>0</v>
      </c>
      <c r="J115" s="85">
        <f t="shared" si="14"/>
        <v>0</v>
      </c>
      <c r="K115" s="85">
        <f t="shared" si="14"/>
        <v>0</v>
      </c>
      <c r="L115" s="86">
        <f t="shared" si="14"/>
        <v>0</v>
      </c>
    </row>
    <row r="116" spans="1:12" ht="15.75">
      <c r="A116" s="16" t="s">
        <v>72</v>
      </c>
      <c r="B116" s="45"/>
      <c r="C116" s="17"/>
      <c r="D116" s="18"/>
      <c r="E116" s="18"/>
      <c r="F116" s="54"/>
      <c r="G116" s="18"/>
      <c r="H116" s="77">
        <f>E260</f>
        <v>2</v>
      </c>
      <c r="I116" s="73">
        <f>SUM(I117:I120)/SUM($H117:$H120)*$H116</f>
        <v>0</v>
      </c>
      <c r="J116" s="69">
        <f>SUM(J117:J120)/SUM($H117:$H120)*$H116</f>
        <v>0</v>
      </c>
      <c r="K116" s="69">
        <f>SUM(K117:K120)/SUM($H117:$H120)*$H116</f>
        <v>0</v>
      </c>
      <c r="L116" s="70">
        <f>SUM(L117:L120)/SUM($H117:$H120)*$H116</f>
        <v>0</v>
      </c>
    </row>
    <row r="117" spans="1:12" ht="15.75">
      <c r="A117" s="9"/>
      <c r="B117" s="49" t="s">
        <v>80</v>
      </c>
      <c r="C117" s="57"/>
      <c r="D117" s="8"/>
      <c r="E117" s="8"/>
      <c r="F117" s="55"/>
      <c r="G117" s="67"/>
      <c r="H117" s="83">
        <v>3</v>
      </c>
      <c r="I117" s="84">
        <f aca="true" t="shared" si="15" ref="I117:L120">C117/3*$H117</f>
        <v>0</v>
      </c>
      <c r="J117" s="85">
        <f t="shared" si="15"/>
        <v>0</v>
      </c>
      <c r="K117" s="85">
        <f t="shared" si="15"/>
        <v>0</v>
      </c>
      <c r="L117" s="86">
        <f t="shared" si="15"/>
        <v>0</v>
      </c>
    </row>
    <row r="118" spans="1:12" ht="25.5">
      <c r="A118" s="9"/>
      <c r="B118" s="49" t="s">
        <v>76</v>
      </c>
      <c r="C118" s="57"/>
      <c r="D118" s="8"/>
      <c r="E118" s="8"/>
      <c r="F118" s="55"/>
      <c r="G118" s="67"/>
      <c r="H118" s="83">
        <v>3</v>
      </c>
      <c r="I118" s="84">
        <f t="shared" si="15"/>
        <v>0</v>
      </c>
      <c r="J118" s="85">
        <f t="shared" si="15"/>
        <v>0</v>
      </c>
      <c r="K118" s="85">
        <f t="shared" si="15"/>
        <v>0</v>
      </c>
      <c r="L118" s="86">
        <f t="shared" si="15"/>
        <v>0</v>
      </c>
    </row>
    <row r="119" spans="1:12" ht="15.75">
      <c r="A119" s="9"/>
      <c r="B119" s="49" t="s">
        <v>77</v>
      </c>
      <c r="C119" s="57"/>
      <c r="D119" s="8"/>
      <c r="E119" s="8"/>
      <c r="F119" s="55"/>
      <c r="G119" s="68"/>
      <c r="H119" s="83">
        <v>2</v>
      </c>
      <c r="I119" s="84">
        <f t="shared" si="15"/>
        <v>0</v>
      </c>
      <c r="J119" s="85">
        <f t="shared" si="15"/>
        <v>0</v>
      </c>
      <c r="K119" s="85">
        <f t="shared" si="15"/>
        <v>0</v>
      </c>
      <c r="L119" s="86">
        <f t="shared" si="15"/>
        <v>0</v>
      </c>
    </row>
    <row r="120" spans="1:12" ht="25.5">
      <c r="A120" s="9"/>
      <c r="B120" s="49" t="s">
        <v>83</v>
      </c>
      <c r="C120" s="57"/>
      <c r="D120" s="8"/>
      <c r="E120" s="8"/>
      <c r="F120" s="55"/>
      <c r="G120" s="68"/>
      <c r="H120" s="83">
        <v>2</v>
      </c>
      <c r="I120" s="84">
        <f t="shared" si="15"/>
        <v>0</v>
      </c>
      <c r="J120" s="85">
        <f t="shared" si="15"/>
        <v>0</v>
      </c>
      <c r="K120" s="85">
        <f t="shared" si="15"/>
        <v>0</v>
      </c>
      <c r="L120" s="86">
        <f t="shared" si="15"/>
        <v>0</v>
      </c>
    </row>
    <row r="121" spans="1:12" ht="15.75">
      <c r="A121" s="16" t="s">
        <v>174</v>
      </c>
      <c r="B121" s="45"/>
      <c r="C121" s="17"/>
      <c r="D121" s="18"/>
      <c r="E121" s="18"/>
      <c r="F121" s="54"/>
      <c r="G121" s="18"/>
      <c r="H121" s="77">
        <f>E261</f>
        <v>2</v>
      </c>
      <c r="I121" s="73">
        <f>SUM(I122:I131)/SUM($H122:$H131)*$H121</f>
        <v>0</v>
      </c>
      <c r="J121" s="69">
        <f>SUM(J122:J131)/SUM($H122:$H131)*$H121</f>
        <v>0</v>
      </c>
      <c r="K121" s="69">
        <f>SUM(K122:K131)/SUM($H122:$H131)*$H121</f>
        <v>0</v>
      </c>
      <c r="L121" s="70">
        <f>SUM(L122:L131)/SUM($H122:$H131)*$H121</f>
        <v>0</v>
      </c>
    </row>
    <row r="122" spans="1:12" ht="15.75">
      <c r="A122" s="1"/>
      <c r="B122" s="49" t="s">
        <v>175</v>
      </c>
      <c r="C122" s="57"/>
      <c r="D122" s="8"/>
      <c r="E122" s="8"/>
      <c r="F122" s="55"/>
      <c r="G122" s="67"/>
      <c r="H122" s="83">
        <v>3</v>
      </c>
      <c r="I122" s="84">
        <f aca="true" t="shared" si="16" ref="I122:L131">C122/3*$H122</f>
        <v>0</v>
      </c>
      <c r="J122" s="85">
        <f t="shared" si="16"/>
        <v>0</v>
      </c>
      <c r="K122" s="85">
        <f t="shared" si="16"/>
        <v>0</v>
      </c>
      <c r="L122" s="86">
        <f t="shared" si="16"/>
        <v>0</v>
      </c>
    </row>
    <row r="123" spans="1:12" ht="15.75">
      <c r="A123" s="1"/>
      <c r="B123" s="51" t="s">
        <v>182</v>
      </c>
      <c r="C123" s="57"/>
      <c r="D123" s="8"/>
      <c r="E123" s="8"/>
      <c r="F123" s="55"/>
      <c r="G123" s="67"/>
      <c r="H123" s="83">
        <v>3</v>
      </c>
      <c r="I123" s="84">
        <f t="shared" si="16"/>
        <v>0</v>
      </c>
      <c r="J123" s="85">
        <f t="shared" si="16"/>
        <v>0</v>
      </c>
      <c r="K123" s="85">
        <f t="shared" si="16"/>
        <v>0</v>
      </c>
      <c r="L123" s="86">
        <f t="shared" si="16"/>
        <v>0</v>
      </c>
    </row>
    <row r="124" spans="1:12" ht="15.75">
      <c r="A124" s="1"/>
      <c r="B124" s="51" t="s">
        <v>176</v>
      </c>
      <c r="C124" s="57"/>
      <c r="D124" s="8"/>
      <c r="E124" s="8"/>
      <c r="F124" s="55"/>
      <c r="G124" s="68"/>
      <c r="H124" s="83">
        <v>2</v>
      </c>
      <c r="I124" s="84">
        <f t="shared" si="16"/>
        <v>0</v>
      </c>
      <c r="J124" s="85">
        <f t="shared" si="16"/>
        <v>0</v>
      </c>
      <c r="K124" s="85">
        <f t="shared" si="16"/>
        <v>0</v>
      </c>
      <c r="L124" s="86">
        <f t="shared" si="16"/>
        <v>0</v>
      </c>
    </row>
    <row r="125" spans="1:12" ht="15.75">
      <c r="A125" s="1"/>
      <c r="B125" s="51" t="s">
        <v>177</v>
      </c>
      <c r="C125" s="57"/>
      <c r="D125" s="8"/>
      <c r="E125" s="8"/>
      <c r="F125" s="55"/>
      <c r="G125" s="68"/>
      <c r="H125" s="83">
        <v>3</v>
      </c>
      <c r="I125" s="84">
        <f t="shared" si="16"/>
        <v>0</v>
      </c>
      <c r="J125" s="85">
        <f t="shared" si="16"/>
        <v>0</v>
      </c>
      <c r="K125" s="85">
        <f t="shared" si="16"/>
        <v>0</v>
      </c>
      <c r="L125" s="86">
        <f t="shared" si="16"/>
        <v>0</v>
      </c>
    </row>
    <row r="126" spans="1:12" ht="15.75">
      <c r="A126" s="1"/>
      <c r="B126" s="51" t="s">
        <v>178</v>
      </c>
      <c r="C126" s="57"/>
      <c r="D126" s="8"/>
      <c r="E126" s="8"/>
      <c r="F126" s="55"/>
      <c r="G126" s="68"/>
      <c r="H126" s="83">
        <v>3</v>
      </c>
      <c r="I126" s="84">
        <f t="shared" si="16"/>
        <v>0</v>
      </c>
      <c r="J126" s="85">
        <f t="shared" si="16"/>
        <v>0</v>
      </c>
      <c r="K126" s="85">
        <f t="shared" si="16"/>
        <v>0</v>
      </c>
      <c r="L126" s="86">
        <f t="shared" si="16"/>
        <v>0</v>
      </c>
    </row>
    <row r="127" spans="1:12" ht="15.75">
      <c r="A127" s="1"/>
      <c r="B127" s="51" t="s">
        <v>179</v>
      </c>
      <c r="C127" s="57"/>
      <c r="D127" s="8"/>
      <c r="E127" s="8"/>
      <c r="F127" s="55"/>
      <c r="G127" s="68"/>
      <c r="H127" s="83">
        <v>2</v>
      </c>
      <c r="I127" s="84">
        <f t="shared" si="16"/>
        <v>0</v>
      </c>
      <c r="J127" s="85">
        <f t="shared" si="16"/>
        <v>0</v>
      </c>
      <c r="K127" s="85">
        <f t="shared" si="16"/>
        <v>0</v>
      </c>
      <c r="L127" s="86">
        <f t="shared" si="16"/>
        <v>0</v>
      </c>
    </row>
    <row r="128" spans="1:12" ht="15.75">
      <c r="A128" s="1"/>
      <c r="B128" s="51" t="s">
        <v>35</v>
      </c>
      <c r="C128" s="57"/>
      <c r="D128" s="8"/>
      <c r="E128" s="8"/>
      <c r="F128" s="55"/>
      <c r="G128" s="68"/>
      <c r="H128" s="83">
        <v>2</v>
      </c>
      <c r="I128" s="84">
        <f t="shared" si="16"/>
        <v>0</v>
      </c>
      <c r="J128" s="85">
        <f t="shared" si="16"/>
        <v>0</v>
      </c>
      <c r="K128" s="85">
        <f t="shared" si="16"/>
        <v>0</v>
      </c>
      <c r="L128" s="86">
        <f t="shared" si="16"/>
        <v>0</v>
      </c>
    </row>
    <row r="129" spans="1:12" ht="15.75">
      <c r="A129" s="1"/>
      <c r="B129" s="51" t="s">
        <v>183</v>
      </c>
      <c r="C129" s="57"/>
      <c r="D129" s="8"/>
      <c r="E129" s="8"/>
      <c r="F129" s="55"/>
      <c r="G129" s="68"/>
      <c r="H129" s="83">
        <v>2</v>
      </c>
      <c r="I129" s="84">
        <f t="shared" si="16"/>
        <v>0</v>
      </c>
      <c r="J129" s="85">
        <f t="shared" si="16"/>
        <v>0</v>
      </c>
      <c r="K129" s="85">
        <f t="shared" si="16"/>
        <v>0</v>
      </c>
      <c r="L129" s="86">
        <f t="shared" si="16"/>
        <v>0</v>
      </c>
    </row>
    <row r="130" spans="1:12" ht="25.5">
      <c r="A130" s="1"/>
      <c r="B130" s="51" t="s">
        <v>180</v>
      </c>
      <c r="C130" s="57"/>
      <c r="D130" s="8"/>
      <c r="E130" s="8"/>
      <c r="F130" s="55"/>
      <c r="G130" s="68"/>
      <c r="H130" s="83">
        <v>2</v>
      </c>
      <c r="I130" s="84">
        <f t="shared" si="16"/>
        <v>0</v>
      </c>
      <c r="J130" s="85">
        <f t="shared" si="16"/>
        <v>0</v>
      </c>
      <c r="K130" s="85">
        <f t="shared" si="16"/>
        <v>0</v>
      </c>
      <c r="L130" s="86">
        <f t="shared" si="16"/>
        <v>0</v>
      </c>
    </row>
    <row r="131" spans="1:12" ht="25.5">
      <c r="A131" s="1"/>
      <c r="B131" s="51" t="s">
        <v>181</v>
      </c>
      <c r="C131" s="57"/>
      <c r="D131" s="8"/>
      <c r="E131" s="8"/>
      <c r="F131" s="55"/>
      <c r="G131" s="68"/>
      <c r="H131" s="83">
        <v>2</v>
      </c>
      <c r="I131" s="84">
        <f t="shared" si="16"/>
        <v>0</v>
      </c>
      <c r="J131" s="85">
        <f t="shared" si="16"/>
        <v>0</v>
      </c>
      <c r="K131" s="85">
        <f t="shared" si="16"/>
        <v>0</v>
      </c>
      <c r="L131" s="86">
        <f t="shared" si="16"/>
        <v>0</v>
      </c>
    </row>
    <row r="132" spans="1:12" ht="15.75">
      <c r="A132" s="16" t="s">
        <v>39</v>
      </c>
      <c r="B132" s="45"/>
      <c r="C132" s="17"/>
      <c r="D132" s="18"/>
      <c r="E132" s="18"/>
      <c r="F132" s="54"/>
      <c r="G132" s="18"/>
      <c r="H132" s="77">
        <f>E262</f>
        <v>3</v>
      </c>
      <c r="I132" s="73">
        <f>SUM(I133:I137)/SUM($H133:$H137)*$H132</f>
        <v>0</v>
      </c>
      <c r="J132" s="69">
        <f>SUM(J133:J137)/SUM($H133:$H137)*$H132</f>
        <v>0</v>
      </c>
      <c r="K132" s="69">
        <f>SUM(K133:K137)/SUM($H133:$H137)*$H132</f>
        <v>0</v>
      </c>
      <c r="L132" s="70">
        <f>SUM(L133:L137)/SUM($H133:$H137)*$H132</f>
        <v>0</v>
      </c>
    </row>
    <row r="133" spans="1:12" ht="15.75">
      <c r="A133" s="154"/>
      <c r="B133" s="49" t="s">
        <v>40</v>
      </c>
      <c r="C133" s="57"/>
      <c r="D133" s="8"/>
      <c r="E133" s="8"/>
      <c r="F133" s="55"/>
      <c r="G133" s="67"/>
      <c r="H133" s="83">
        <v>3</v>
      </c>
      <c r="I133" s="84">
        <f aca="true" t="shared" si="17" ref="I133:L137">C133/3*$H133</f>
        <v>0</v>
      </c>
      <c r="J133" s="85">
        <f t="shared" si="17"/>
        <v>0</v>
      </c>
      <c r="K133" s="85">
        <f t="shared" si="17"/>
        <v>0</v>
      </c>
      <c r="L133" s="86">
        <f t="shared" si="17"/>
        <v>0</v>
      </c>
    </row>
    <row r="134" spans="1:12" ht="25.5">
      <c r="A134" s="1"/>
      <c r="B134" s="49" t="s">
        <v>86</v>
      </c>
      <c r="C134" s="57"/>
      <c r="D134" s="8"/>
      <c r="E134" s="8"/>
      <c r="F134" s="55"/>
      <c r="G134" s="67"/>
      <c r="H134" s="83">
        <v>2</v>
      </c>
      <c r="I134" s="84">
        <f t="shared" si="17"/>
        <v>0</v>
      </c>
      <c r="J134" s="85">
        <f t="shared" si="17"/>
        <v>0</v>
      </c>
      <c r="K134" s="85">
        <f t="shared" si="17"/>
        <v>0</v>
      </c>
      <c r="L134" s="86">
        <f t="shared" si="17"/>
        <v>0</v>
      </c>
    </row>
    <row r="135" spans="1:12" ht="15.75">
      <c r="A135" s="1"/>
      <c r="B135" s="49" t="s">
        <v>41</v>
      </c>
      <c r="C135" s="57"/>
      <c r="D135" s="8"/>
      <c r="E135" s="8"/>
      <c r="F135" s="55"/>
      <c r="G135" s="68"/>
      <c r="H135" s="83">
        <v>3</v>
      </c>
      <c r="I135" s="84">
        <f t="shared" si="17"/>
        <v>0</v>
      </c>
      <c r="J135" s="85">
        <f t="shared" si="17"/>
        <v>0</v>
      </c>
      <c r="K135" s="85">
        <f t="shared" si="17"/>
        <v>0</v>
      </c>
      <c r="L135" s="86">
        <f t="shared" si="17"/>
        <v>0</v>
      </c>
    </row>
    <row r="136" spans="1:12" ht="25.5">
      <c r="A136" s="1"/>
      <c r="B136" s="49" t="s">
        <v>156</v>
      </c>
      <c r="C136" s="57"/>
      <c r="D136" s="8"/>
      <c r="E136" s="8"/>
      <c r="F136" s="55"/>
      <c r="G136" s="68"/>
      <c r="H136" s="83">
        <v>2</v>
      </c>
      <c r="I136" s="84">
        <f t="shared" si="17"/>
        <v>0</v>
      </c>
      <c r="J136" s="85">
        <f t="shared" si="17"/>
        <v>0</v>
      </c>
      <c r="K136" s="85">
        <f t="shared" si="17"/>
        <v>0</v>
      </c>
      <c r="L136" s="86">
        <f t="shared" si="17"/>
        <v>0</v>
      </c>
    </row>
    <row r="137" spans="1:12" ht="15.75">
      <c r="A137" s="1"/>
      <c r="B137" s="49" t="s">
        <v>43</v>
      </c>
      <c r="C137" s="57"/>
      <c r="D137" s="8"/>
      <c r="E137" s="8"/>
      <c r="F137" s="55"/>
      <c r="G137" s="68"/>
      <c r="H137" s="83">
        <v>3</v>
      </c>
      <c r="I137" s="84">
        <f t="shared" si="17"/>
        <v>0</v>
      </c>
      <c r="J137" s="85">
        <f t="shared" si="17"/>
        <v>0</v>
      </c>
      <c r="K137" s="85">
        <f t="shared" si="17"/>
        <v>0</v>
      </c>
      <c r="L137" s="86">
        <f t="shared" si="17"/>
        <v>0</v>
      </c>
    </row>
    <row r="138" spans="1:12" ht="15.75">
      <c r="A138" s="16" t="s">
        <v>184</v>
      </c>
      <c r="B138" s="45"/>
      <c r="C138" s="17"/>
      <c r="D138" s="18"/>
      <c r="E138" s="18"/>
      <c r="F138" s="54"/>
      <c r="G138" s="18"/>
      <c r="H138" s="77">
        <f>E263</f>
        <v>3</v>
      </c>
      <c r="I138" s="73">
        <f>SUM(I139:I144)/SUM($H139:$H144)*$H138</f>
        <v>0</v>
      </c>
      <c r="J138" s="69">
        <f>SUM(J139:J144)/SUM($H139:$H144)*$H138</f>
        <v>0</v>
      </c>
      <c r="K138" s="69">
        <f>SUM(K139:K144)/SUM($H139:$H144)*$H138</f>
        <v>0</v>
      </c>
      <c r="L138" s="70">
        <f>SUM(L139:L144)/SUM($H139:$H144)*$H138</f>
        <v>0</v>
      </c>
    </row>
    <row r="139" spans="1:12" ht="15.75">
      <c r="A139" s="160"/>
      <c r="B139" s="49" t="s">
        <v>237</v>
      </c>
      <c r="C139" s="57"/>
      <c r="D139" s="8"/>
      <c r="E139" s="8"/>
      <c r="F139" s="55"/>
      <c r="G139" s="67"/>
      <c r="H139" s="83">
        <v>3</v>
      </c>
      <c r="I139" s="84">
        <f aca="true" t="shared" si="18" ref="I139:L144">C139/3*$H139</f>
        <v>0</v>
      </c>
      <c r="J139" s="85">
        <f t="shared" si="18"/>
        <v>0</v>
      </c>
      <c r="K139" s="85">
        <f t="shared" si="18"/>
        <v>0</v>
      </c>
      <c r="L139" s="86">
        <f t="shared" si="18"/>
        <v>0</v>
      </c>
    </row>
    <row r="140" spans="1:12" ht="15.75">
      <c r="A140" s="1"/>
      <c r="B140" s="49" t="s">
        <v>238</v>
      </c>
      <c r="C140" s="57"/>
      <c r="D140" s="8"/>
      <c r="E140" s="8"/>
      <c r="F140" s="55"/>
      <c r="G140" s="67"/>
      <c r="H140" s="83">
        <v>2</v>
      </c>
      <c r="I140" s="84">
        <f t="shared" si="18"/>
        <v>0</v>
      </c>
      <c r="J140" s="85">
        <f t="shared" si="18"/>
        <v>0</v>
      </c>
      <c r="K140" s="85">
        <f t="shared" si="18"/>
        <v>0</v>
      </c>
      <c r="L140" s="86">
        <f t="shared" si="18"/>
        <v>0</v>
      </c>
    </row>
    <row r="141" spans="1:12" ht="15.75">
      <c r="A141" s="154"/>
      <c r="B141" s="49" t="s">
        <v>240</v>
      </c>
      <c r="C141" s="57"/>
      <c r="D141" s="8"/>
      <c r="E141" s="8"/>
      <c r="F141" s="55"/>
      <c r="G141" s="67"/>
      <c r="H141" s="83">
        <v>3</v>
      </c>
      <c r="I141" s="84">
        <f t="shared" si="18"/>
        <v>0</v>
      </c>
      <c r="J141" s="85">
        <f t="shared" si="18"/>
        <v>0</v>
      </c>
      <c r="K141" s="85">
        <f t="shared" si="18"/>
        <v>0</v>
      </c>
      <c r="L141" s="86">
        <f t="shared" si="18"/>
        <v>0</v>
      </c>
    </row>
    <row r="142" spans="1:12" ht="15.75">
      <c r="A142" s="1"/>
      <c r="B142" s="49" t="s">
        <v>241</v>
      </c>
      <c r="C142" s="57"/>
      <c r="D142" s="8"/>
      <c r="E142" s="8"/>
      <c r="F142" s="55"/>
      <c r="G142" s="67"/>
      <c r="H142" s="83">
        <v>2</v>
      </c>
      <c r="I142" s="84">
        <f t="shared" si="18"/>
        <v>0</v>
      </c>
      <c r="J142" s="85">
        <f t="shared" si="18"/>
        <v>0</v>
      </c>
      <c r="K142" s="85">
        <f t="shared" si="18"/>
        <v>0</v>
      </c>
      <c r="L142" s="86">
        <f t="shared" si="18"/>
        <v>0</v>
      </c>
    </row>
    <row r="143" spans="1:12" ht="15.75">
      <c r="A143" s="154"/>
      <c r="B143" s="49" t="s">
        <v>242</v>
      </c>
      <c r="C143" s="57"/>
      <c r="D143" s="8"/>
      <c r="E143" s="8"/>
      <c r="F143" s="55"/>
      <c r="G143" s="67"/>
      <c r="H143" s="83">
        <v>3</v>
      </c>
      <c r="I143" s="84">
        <f t="shared" si="18"/>
        <v>0</v>
      </c>
      <c r="J143" s="85">
        <f t="shared" si="18"/>
        <v>0</v>
      </c>
      <c r="K143" s="85">
        <f t="shared" si="18"/>
        <v>0</v>
      </c>
      <c r="L143" s="86">
        <f t="shared" si="18"/>
        <v>0</v>
      </c>
    </row>
    <row r="144" spans="1:12" ht="15.75">
      <c r="A144" s="1"/>
      <c r="B144" s="49" t="s">
        <v>239</v>
      </c>
      <c r="C144" s="57"/>
      <c r="D144" s="8"/>
      <c r="E144" s="8"/>
      <c r="F144" s="55"/>
      <c r="G144" s="67"/>
      <c r="H144" s="83">
        <v>2</v>
      </c>
      <c r="I144" s="84">
        <f t="shared" si="18"/>
        <v>0</v>
      </c>
      <c r="J144" s="85">
        <f t="shared" si="18"/>
        <v>0</v>
      </c>
      <c r="K144" s="85">
        <f t="shared" si="18"/>
        <v>0</v>
      </c>
      <c r="L144" s="86">
        <f t="shared" si="18"/>
        <v>0</v>
      </c>
    </row>
    <row r="145" spans="1:12" ht="15.75">
      <c r="A145" s="16" t="s">
        <v>44</v>
      </c>
      <c r="B145" s="45"/>
      <c r="C145" s="17"/>
      <c r="D145" s="18"/>
      <c r="E145" s="18"/>
      <c r="F145" s="54"/>
      <c r="G145" s="18"/>
      <c r="H145" s="77">
        <f>E264</f>
        <v>2</v>
      </c>
      <c r="I145" s="73">
        <f>SUM(I146:I152)/SUM($H146:$H152)*$H145</f>
        <v>0</v>
      </c>
      <c r="J145" s="69">
        <f>SUM(J146:J152)/SUM($H146:$H152)*$H145</f>
        <v>0</v>
      </c>
      <c r="K145" s="69">
        <f>SUM(K146:K152)/SUM($H146:$H152)*$H145</f>
        <v>0</v>
      </c>
      <c r="L145" s="70">
        <f>SUM(L146:L152)/SUM($H146:$H152)*$H145</f>
        <v>0</v>
      </c>
    </row>
    <row r="146" spans="1:12" ht="15.75">
      <c r="A146" s="1"/>
      <c r="B146" s="49" t="s">
        <v>45</v>
      </c>
      <c r="C146" s="57"/>
      <c r="D146" s="8"/>
      <c r="E146" s="8"/>
      <c r="F146" s="55"/>
      <c r="G146" s="67"/>
      <c r="H146" s="83">
        <v>3</v>
      </c>
      <c r="I146" s="84">
        <f aca="true" t="shared" si="19" ref="I146:L152">C146/3*$H146</f>
        <v>0</v>
      </c>
      <c r="J146" s="85">
        <f t="shared" si="19"/>
        <v>0</v>
      </c>
      <c r="K146" s="85">
        <f t="shared" si="19"/>
        <v>0</v>
      </c>
      <c r="L146" s="86">
        <f t="shared" si="19"/>
        <v>0</v>
      </c>
    </row>
    <row r="147" spans="1:12" ht="15.75">
      <c r="A147" s="1"/>
      <c r="B147" s="49" t="s">
        <v>48</v>
      </c>
      <c r="C147" s="57"/>
      <c r="D147" s="8"/>
      <c r="E147" s="8"/>
      <c r="F147" s="55"/>
      <c r="G147" s="67"/>
      <c r="H147" s="83">
        <v>3</v>
      </c>
      <c r="I147" s="84">
        <f t="shared" si="19"/>
        <v>0</v>
      </c>
      <c r="J147" s="85">
        <f t="shared" si="19"/>
        <v>0</v>
      </c>
      <c r="K147" s="85">
        <f t="shared" si="19"/>
        <v>0</v>
      </c>
      <c r="L147" s="86">
        <f t="shared" si="19"/>
        <v>0</v>
      </c>
    </row>
    <row r="148" spans="1:12" ht="15.75">
      <c r="A148" s="1"/>
      <c r="B148" s="53" t="s">
        <v>49</v>
      </c>
      <c r="C148" s="57"/>
      <c r="D148" s="8"/>
      <c r="E148" s="8"/>
      <c r="F148" s="55"/>
      <c r="G148" s="68"/>
      <c r="H148" s="83">
        <v>3</v>
      </c>
      <c r="I148" s="84">
        <f t="shared" si="19"/>
        <v>0</v>
      </c>
      <c r="J148" s="85">
        <f t="shared" si="19"/>
        <v>0</v>
      </c>
      <c r="K148" s="85">
        <f t="shared" si="19"/>
        <v>0</v>
      </c>
      <c r="L148" s="86">
        <f t="shared" si="19"/>
        <v>0</v>
      </c>
    </row>
    <row r="149" spans="1:12" ht="15.75">
      <c r="A149" s="1"/>
      <c r="B149" s="49" t="s">
        <v>50</v>
      </c>
      <c r="C149" s="57"/>
      <c r="D149" s="8"/>
      <c r="E149" s="8"/>
      <c r="F149" s="55"/>
      <c r="G149" s="68"/>
      <c r="H149" s="83">
        <v>3</v>
      </c>
      <c r="I149" s="84">
        <f t="shared" si="19"/>
        <v>0</v>
      </c>
      <c r="J149" s="85">
        <f t="shared" si="19"/>
        <v>0</v>
      </c>
      <c r="K149" s="85">
        <f t="shared" si="19"/>
        <v>0</v>
      </c>
      <c r="L149" s="86">
        <f t="shared" si="19"/>
        <v>0</v>
      </c>
    </row>
    <row r="150" spans="1:12" ht="25.5">
      <c r="A150" s="1"/>
      <c r="B150" s="49" t="s">
        <v>46</v>
      </c>
      <c r="C150" s="57"/>
      <c r="D150" s="8"/>
      <c r="E150" s="8"/>
      <c r="F150" s="55"/>
      <c r="G150" s="68"/>
      <c r="H150" s="83">
        <v>3</v>
      </c>
      <c r="I150" s="84">
        <f t="shared" si="19"/>
        <v>0</v>
      </c>
      <c r="J150" s="85">
        <f t="shared" si="19"/>
        <v>0</v>
      </c>
      <c r="K150" s="85">
        <f t="shared" si="19"/>
        <v>0</v>
      </c>
      <c r="L150" s="86">
        <f t="shared" si="19"/>
        <v>0</v>
      </c>
    </row>
    <row r="151" spans="1:12" ht="25.5">
      <c r="A151" s="1"/>
      <c r="B151" s="49" t="s">
        <v>186</v>
      </c>
      <c r="C151" s="57"/>
      <c r="D151" s="8"/>
      <c r="E151" s="8"/>
      <c r="F151" s="55"/>
      <c r="G151" s="68"/>
      <c r="H151" s="83">
        <v>3</v>
      </c>
      <c r="I151" s="84">
        <f t="shared" si="19"/>
        <v>0</v>
      </c>
      <c r="J151" s="85">
        <f t="shared" si="19"/>
        <v>0</v>
      </c>
      <c r="K151" s="85">
        <f t="shared" si="19"/>
        <v>0</v>
      </c>
      <c r="L151" s="86">
        <f t="shared" si="19"/>
        <v>0</v>
      </c>
    </row>
    <row r="152" spans="1:12" ht="15.75">
      <c r="A152" s="1"/>
      <c r="B152" s="49" t="s">
        <v>47</v>
      </c>
      <c r="C152" s="57"/>
      <c r="D152" s="8"/>
      <c r="E152" s="8"/>
      <c r="F152" s="55"/>
      <c r="G152" s="68"/>
      <c r="H152" s="83">
        <v>3</v>
      </c>
      <c r="I152" s="84">
        <f t="shared" si="19"/>
        <v>0</v>
      </c>
      <c r="J152" s="85">
        <f t="shared" si="19"/>
        <v>0</v>
      </c>
      <c r="K152" s="85">
        <f t="shared" si="19"/>
        <v>0</v>
      </c>
      <c r="L152" s="86">
        <f t="shared" si="19"/>
        <v>0</v>
      </c>
    </row>
    <row r="153" spans="1:12" ht="15.75">
      <c r="A153" s="16" t="s">
        <v>54</v>
      </c>
      <c r="B153" s="45"/>
      <c r="C153" s="17"/>
      <c r="D153" s="18"/>
      <c r="E153" s="18"/>
      <c r="F153" s="54"/>
      <c r="G153" s="18"/>
      <c r="H153" s="77">
        <f>E265</f>
        <v>3</v>
      </c>
      <c r="I153" s="73">
        <f>SUM(I154:I159)/SUM($H154:$H159)*$H153</f>
        <v>0</v>
      </c>
      <c r="J153" s="69">
        <f>SUM(J154:J159)/SUM($H154:$H159)*$H153</f>
        <v>0</v>
      </c>
      <c r="K153" s="69">
        <f>SUM(K154:K159)/SUM($H154:$H159)*$H153</f>
        <v>0</v>
      </c>
      <c r="L153" s="70">
        <f>SUM(L154:L159)/SUM($H154:$H159)*$H153</f>
        <v>0</v>
      </c>
    </row>
    <row r="154" spans="1:12" ht="25.5">
      <c r="A154" s="1"/>
      <c r="B154" s="49" t="s">
        <v>81</v>
      </c>
      <c r="C154" s="57"/>
      <c r="D154" s="8"/>
      <c r="E154" s="8"/>
      <c r="F154" s="55"/>
      <c r="G154" s="67"/>
      <c r="H154" s="83">
        <v>3</v>
      </c>
      <c r="I154" s="84">
        <f aca="true" t="shared" si="20" ref="I154:L159">C154/3*$H154</f>
        <v>0</v>
      </c>
      <c r="J154" s="85">
        <f t="shared" si="20"/>
        <v>0</v>
      </c>
      <c r="K154" s="85">
        <f t="shared" si="20"/>
        <v>0</v>
      </c>
      <c r="L154" s="86">
        <f t="shared" si="20"/>
        <v>0</v>
      </c>
    </row>
    <row r="155" spans="1:12" ht="25.5">
      <c r="A155" s="1"/>
      <c r="B155" s="49" t="s">
        <v>92</v>
      </c>
      <c r="C155" s="57"/>
      <c r="D155" s="8"/>
      <c r="E155" s="8"/>
      <c r="F155" s="55"/>
      <c r="G155" s="67"/>
      <c r="H155" s="83">
        <v>3</v>
      </c>
      <c r="I155" s="84">
        <f t="shared" si="20"/>
        <v>0</v>
      </c>
      <c r="J155" s="85">
        <f t="shared" si="20"/>
        <v>0</v>
      </c>
      <c r="K155" s="85">
        <f t="shared" si="20"/>
        <v>0</v>
      </c>
      <c r="L155" s="86">
        <f t="shared" si="20"/>
        <v>0</v>
      </c>
    </row>
    <row r="156" spans="1:12" ht="15.75">
      <c r="A156" s="154"/>
      <c r="B156" s="49" t="s">
        <v>36</v>
      </c>
      <c r="C156" s="57"/>
      <c r="D156" s="8"/>
      <c r="E156" s="8"/>
      <c r="F156" s="55"/>
      <c r="G156" s="68"/>
      <c r="H156" s="83">
        <v>3</v>
      </c>
      <c r="I156" s="84">
        <f t="shared" si="20"/>
        <v>0</v>
      </c>
      <c r="J156" s="85">
        <f t="shared" si="20"/>
        <v>0</v>
      </c>
      <c r="K156" s="85">
        <f t="shared" si="20"/>
        <v>0</v>
      </c>
      <c r="L156" s="86">
        <f t="shared" si="20"/>
        <v>0</v>
      </c>
    </row>
    <row r="157" spans="1:12" ht="15.75">
      <c r="A157" s="154"/>
      <c r="B157" s="49" t="s">
        <v>37</v>
      </c>
      <c r="C157" s="57"/>
      <c r="D157" s="8"/>
      <c r="E157" s="8"/>
      <c r="F157" s="55"/>
      <c r="G157" s="68"/>
      <c r="H157" s="83">
        <v>3</v>
      </c>
      <c r="I157" s="84">
        <f t="shared" si="20"/>
        <v>0</v>
      </c>
      <c r="J157" s="85">
        <f t="shared" si="20"/>
        <v>0</v>
      </c>
      <c r="K157" s="85">
        <f t="shared" si="20"/>
        <v>0</v>
      </c>
      <c r="L157" s="86">
        <f t="shared" si="20"/>
        <v>0</v>
      </c>
    </row>
    <row r="158" spans="1:12" ht="15.75">
      <c r="A158" s="32"/>
      <c r="B158" s="46" t="s">
        <v>38</v>
      </c>
      <c r="C158" s="57"/>
      <c r="D158" s="8"/>
      <c r="E158" s="8"/>
      <c r="F158" s="55"/>
      <c r="G158" s="68"/>
      <c r="H158" s="83">
        <v>1</v>
      </c>
      <c r="I158" s="84">
        <f t="shared" si="20"/>
        <v>0</v>
      </c>
      <c r="J158" s="85">
        <f t="shared" si="20"/>
        <v>0</v>
      </c>
      <c r="K158" s="85">
        <f t="shared" si="20"/>
        <v>0</v>
      </c>
      <c r="L158" s="86">
        <f t="shared" si="20"/>
        <v>0</v>
      </c>
    </row>
    <row r="159" spans="1:12" ht="15.75">
      <c r="A159" s="32"/>
      <c r="B159" s="46" t="s">
        <v>82</v>
      </c>
      <c r="C159" s="57"/>
      <c r="D159" s="8"/>
      <c r="E159" s="8"/>
      <c r="F159" s="55"/>
      <c r="G159" s="68"/>
      <c r="H159" s="83">
        <v>1</v>
      </c>
      <c r="I159" s="84">
        <f t="shared" si="20"/>
        <v>0</v>
      </c>
      <c r="J159" s="85">
        <f t="shared" si="20"/>
        <v>0</v>
      </c>
      <c r="K159" s="85">
        <f t="shared" si="20"/>
        <v>0</v>
      </c>
      <c r="L159" s="86">
        <f t="shared" si="20"/>
        <v>0</v>
      </c>
    </row>
    <row r="160" spans="1:12" s="41" customFormat="1" ht="24.75" customHeight="1">
      <c r="A160" s="170" t="s">
        <v>198</v>
      </c>
      <c r="B160" s="171"/>
      <c r="C160" s="58"/>
      <c r="D160" s="34"/>
      <c r="E160" s="34"/>
      <c r="F160" s="43"/>
      <c r="G160" s="34"/>
      <c r="H160" s="75">
        <f>C266</f>
        <v>20</v>
      </c>
      <c r="I160" s="78">
        <f>SUM(I161,I164,I173,I178,I181,I184,I188,I192,I196,I199)/SUM($H161,$H164,$H173,$H178,$H181,$H184,$H188,$H192,$H196,$H199)*$H160</f>
        <v>0</v>
      </c>
      <c r="J160" s="78">
        <f>SUM(J161,J164,J173,J178,J181,J184,J188,J192,J196,J199)/SUM($H161,$H164,$H173,$H178,$H181,$H184,$H188,$H192,$H196,$H199)*$H160</f>
        <v>0</v>
      </c>
      <c r="K160" s="78">
        <f>SUM(K161,K164,K173,K178,K181,K184,K188,K192,K196,K199)/SUM($H161,$H164,$H173,$H178,$H181,$H184,$H188,$H192,$H196,$H199)*$H160</f>
        <v>0</v>
      </c>
      <c r="L160" s="80">
        <f>SUM(L161,L164,L173,L178,L181,L184,L188,L192,L196,L199)/SUM($H161,$H164,$H173,$H178,$H181,$H184,$H188,$H192,$H196,$H199)*$H160</f>
        <v>0</v>
      </c>
    </row>
    <row r="161" spans="1:12" ht="15.75">
      <c r="A161" s="16" t="s">
        <v>157</v>
      </c>
      <c r="B161" s="45"/>
      <c r="C161" s="17"/>
      <c r="D161" s="18"/>
      <c r="E161" s="18"/>
      <c r="F161" s="54"/>
      <c r="G161" s="18"/>
      <c r="H161" s="77">
        <f>E267</f>
        <v>3</v>
      </c>
      <c r="I161" s="73">
        <f>SUM(I162:I163)/SUM($H162:$H163)*$H161</f>
        <v>0</v>
      </c>
      <c r="J161" s="73">
        <f>SUM(J162:J163)/SUM($H162:$H163)*$H161</f>
        <v>0</v>
      </c>
      <c r="K161" s="73">
        <f>SUM(K162:K163)/SUM($H162:$H163)*$H161</f>
        <v>0</v>
      </c>
      <c r="L161" s="70">
        <f>SUM(L162:L163)/SUM($H162:$H163)*$H161</f>
        <v>0</v>
      </c>
    </row>
    <row r="162" spans="1:12" ht="15.75">
      <c r="A162" s="4"/>
      <c r="B162" s="49" t="s">
        <v>158</v>
      </c>
      <c r="C162" s="57"/>
      <c r="D162" s="8"/>
      <c r="E162" s="8"/>
      <c r="F162" s="55"/>
      <c r="G162" s="67"/>
      <c r="H162" s="83">
        <v>3</v>
      </c>
      <c r="I162" s="84">
        <f aca="true" t="shared" si="21" ref="I162:L163">C162/3*$H162</f>
        <v>0</v>
      </c>
      <c r="J162" s="84">
        <f t="shared" si="21"/>
        <v>0</v>
      </c>
      <c r="K162" s="84">
        <f t="shared" si="21"/>
        <v>0</v>
      </c>
      <c r="L162" s="86">
        <f t="shared" si="21"/>
        <v>0</v>
      </c>
    </row>
    <row r="163" spans="1:12" ht="15.75">
      <c r="A163" s="4"/>
      <c r="B163" s="49" t="s">
        <v>159</v>
      </c>
      <c r="C163" s="57"/>
      <c r="D163" s="8"/>
      <c r="E163" s="8"/>
      <c r="F163" s="55"/>
      <c r="G163" s="67"/>
      <c r="H163" s="83">
        <v>3</v>
      </c>
      <c r="I163" s="84">
        <f t="shared" si="21"/>
        <v>0</v>
      </c>
      <c r="J163" s="84">
        <f t="shared" si="21"/>
        <v>0</v>
      </c>
      <c r="K163" s="84">
        <f t="shared" si="21"/>
        <v>0</v>
      </c>
      <c r="L163" s="86">
        <f t="shared" si="21"/>
        <v>0</v>
      </c>
    </row>
    <row r="164" spans="1:12" ht="15.75">
      <c r="A164" s="16" t="s">
        <v>160</v>
      </c>
      <c r="B164" s="45"/>
      <c r="C164" s="17"/>
      <c r="D164" s="18"/>
      <c r="E164" s="18"/>
      <c r="F164" s="54"/>
      <c r="G164" s="18"/>
      <c r="H164" s="77">
        <f>E268</f>
        <v>3</v>
      </c>
      <c r="I164" s="73">
        <f>SUM(I165:I172)/SUM($H165:$H172)*$H164</f>
        <v>0</v>
      </c>
      <c r="J164" s="73">
        <f>SUM(J165:J172)/SUM($H165:$H172)*$H164</f>
        <v>0</v>
      </c>
      <c r="K164" s="73">
        <f>SUM(K165:K172)/SUM($H165:$H172)*$H164</f>
        <v>0</v>
      </c>
      <c r="L164" s="70">
        <f>SUM(L165:L172)/SUM($H165:$H172)*$H164</f>
        <v>0</v>
      </c>
    </row>
    <row r="165" spans="1:12" ht="15.75">
      <c r="A165" s="4"/>
      <c r="B165" s="11" t="s">
        <v>201</v>
      </c>
      <c r="C165" s="57"/>
      <c r="D165" s="8"/>
      <c r="E165" s="8"/>
      <c r="F165" s="55"/>
      <c r="G165" s="67"/>
      <c r="H165" s="83">
        <v>3</v>
      </c>
      <c r="I165" s="84">
        <f aca="true" t="shared" si="22" ref="I165:L172">C165/3*$H165</f>
        <v>0</v>
      </c>
      <c r="J165" s="84">
        <f t="shared" si="22"/>
        <v>0</v>
      </c>
      <c r="K165" s="84">
        <f t="shared" si="22"/>
        <v>0</v>
      </c>
      <c r="L165" s="86">
        <f t="shared" si="22"/>
        <v>0</v>
      </c>
    </row>
    <row r="166" spans="1:12" ht="15.75">
      <c r="A166" s="4"/>
      <c r="B166" s="87" t="s">
        <v>202</v>
      </c>
      <c r="C166" s="57"/>
      <c r="D166" s="8"/>
      <c r="E166" s="8"/>
      <c r="F166" s="55"/>
      <c r="G166" s="67"/>
      <c r="H166" s="83">
        <v>3</v>
      </c>
      <c r="I166" s="84">
        <f t="shared" si="22"/>
        <v>0</v>
      </c>
      <c r="J166" s="84">
        <f t="shared" si="22"/>
        <v>0</v>
      </c>
      <c r="K166" s="84">
        <f t="shared" si="22"/>
        <v>0</v>
      </c>
      <c r="L166" s="86">
        <f t="shared" si="22"/>
        <v>0</v>
      </c>
    </row>
    <row r="167" spans="1:12" ht="15.75">
      <c r="A167" s="1"/>
      <c r="B167" s="87" t="s">
        <v>203</v>
      </c>
      <c r="C167" s="57"/>
      <c r="D167" s="8"/>
      <c r="E167" s="8"/>
      <c r="F167" s="55"/>
      <c r="G167" s="67"/>
      <c r="H167" s="83">
        <v>3</v>
      </c>
      <c r="I167" s="84">
        <f t="shared" si="22"/>
        <v>0</v>
      </c>
      <c r="J167" s="84">
        <f t="shared" si="22"/>
        <v>0</v>
      </c>
      <c r="K167" s="84">
        <f t="shared" si="22"/>
        <v>0</v>
      </c>
      <c r="L167" s="86">
        <f t="shared" si="22"/>
        <v>0</v>
      </c>
    </row>
    <row r="168" spans="1:12" ht="15.75">
      <c r="A168" s="1"/>
      <c r="B168" s="87" t="s">
        <v>204</v>
      </c>
      <c r="C168" s="57"/>
      <c r="D168" s="8"/>
      <c r="E168" s="8"/>
      <c r="F168" s="55"/>
      <c r="G168" s="67"/>
      <c r="H168" s="83">
        <v>3</v>
      </c>
      <c r="I168" s="84">
        <f t="shared" si="22"/>
        <v>0</v>
      </c>
      <c r="J168" s="84">
        <f t="shared" si="22"/>
        <v>0</v>
      </c>
      <c r="K168" s="84">
        <f t="shared" si="22"/>
        <v>0</v>
      </c>
      <c r="L168" s="86">
        <f t="shared" si="22"/>
        <v>0</v>
      </c>
    </row>
    <row r="169" spans="1:12" ht="15.75">
      <c r="A169" s="1"/>
      <c r="B169" s="87" t="s">
        <v>205</v>
      </c>
      <c r="C169" s="57"/>
      <c r="D169" s="8"/>
      <c r="E169" s="8"/>
      <c r="F169" s="55"/>
      <c r="G169" s="67"/>
      <c r="H169" s="83">
        <v>3</v>
      </c>
      <c r="I169" s="84">
        <f t="shared" si="22"/>
        <v>0</v>
      </c>
      <c r="J169" s="84">
        <f t="shared" si="22"/>
        <v>0</v>
      </c>
      <c r="K169" s="84">
        <f t="shared" si="22"/>
        <v>0</v>
      </c>
      <c r="L169" s="86">
        <f t="shared" si="22"/>
        <v>0</v>
      </c>
    </row>
    <row r="170" spans="1:12" ht="15.75">
      <c r="A170" s="1"/>
      <c r="B170" s="87" t="s">
        <v>206</v>
      </c>
      <c r="C170" s="57"/>
      <c r="D170" s="8"/>
      <c r="E170" s="8"/>
      <c r="F170" s="55"/>
      <c r="G170" s="67"/>
      <c r="H170" s="83">
        <v>3</v>
      </c>
      <c r="I170" s="84">
        <f t="shared" si="22"/>
        <v>0</v>
      </c>
      <c r="J170" s="84">
        <f t="shared" si="22"/>
        <v>0</v>
      </c>
      <c r="K170" s="84">
        <f t="shared" si="22"/>
        <v>0</v>
      </c>
      <c r="L170" s="86">
        <f t="shared" si="22"/>
        <v>0</v>
      </c>
    </row>
    <row r="171" spans="1:12" ht="15.75">
      <c r="A171" s="1"/>
      <c r="B171" s="87" t="s">
        <v>207</v>
      </c>
      <c r="C171" s="57"/>
      <c r="D171" s="8"/>
      <c r="E171" s="8"/>
      <c r="F171" s="55"/>
      <c r="G171" s="67"/>
      <c r="H171" s="83">
        <v>3</v>
      </c>
      <c r="I171" s="84">
        <f t="shared" si="22"/>
        <v>0</v>
      </c>
      <c r="J171" s="84">
        <f t="shared" si="22"/>
        <v>0</v>
      </c>
      <c r="K171" s="84">
        <f t="shared" si="22"/>
        <v>0</v>
      </c>
      <c r="L171" s="86">
        <f t="shared" si="22"/>
        <v>0</v>
      </c>
    </row>
    <row r="172" spans="1:12" ht="15.75">
      <c r="A172" s="1"/>
      <c r="B172" s="87" t="s">
        <v>208</v>
      </c>
      <c r="C172" s="57"/>
      <c r="D172" s="8"/>
      <c r="E172" s="8"/>
      <c r="F172" s="55"/>
      <c r="G172" s="67"/>
      <c r="H172" s="83">
        <v>3</v>
      </c>
      <c r="I172" s="84">
        <f t="shared" si="22"/>
        <v>0</v>
      </c>
      <c r="J172" s="84">
        <f t="shared" si="22"/>
        <v>0</v>
      </c>
      <c r="K172" s="84">
        <f t="shared" si="22"/>
        <v>0</v>
      </c>
      <c r="L172" s="86">
        <f t="shared" si="22"/>
        <v>0</v>
      </c>
    </row>
    <row r="173" spans="1:12" ht="15.75">
      <c r="A173" s="16" t="s">
        <v>22</v>
      </c>
      <c r="B173" s="45"/>
      <c r="C173" s="17"/>
      <c r="D173" s="18"/>
      <c r="E173" s="18"/>
      <c r="F173" s="54"/>
      <c r="G173" s="18"/>
      <c r="H173" s="77">
        <f>E269</f>
        <v>3</v>
      </c>
      <c r="I173" s="73">
        <f>SUM(I174:I177)/SUM($H174:$H177)*$H173</f>
        <v>0</v>
      </c>
      <c r="J173" s="73">
        <f>SUM(J174:J177)/SUM($H174:$H177)*$H173</f>
        <v>0</v>
      </c>
      <c r="K173" s="73">
        <f>SUM(K174:K177)/SUM($H174:$H177)*$H173</f>
        <v>0</v>
      </c>
      <c r="L173" s="70">
        <f>SUM(L174:L177)/SUM($H174:$H177)*$H173</f>
        <v>0</v>
      </c>
    </row>
    <row r="174" spans="1:12" ht="15.75">
      <c r="A174" s="4"/>
      <c r="B174" s="87" t="s">
        <v>209</v>
      </c>
      <c r="C174" s="57"/>
      <c r="D174" s="8"/>
      <c r="E174" s="8"/>
      <c r="F174" s="55"/>
      <c r="G174" s="67"/>
      <c r="H174" s="83">
        <v>3</v>
      </c>
      <c r="I174" s="84">
        <f aca="true" t="shared" si="23" ref="I174:L177">C174/3*$H174</f>
        <v>0</v>
      </c>
      <c r="J174" s="84">
        <f t="shared" si="23"/>
        <v>0</v>
      </c>
      <c r="K174" s="84">
        <f t="shared" si="23"/>
        <v>0</v>
      </c>
      <c r="L174" s="86">
        <f t="shared" si="23"/>
        <v>0</v>
      </c>
    </row>
    <row r="175" spans="1:12" ht="15.75">
      <c r="A175" s="4"/>
      <c r="B175" s="87" t="s">
        <v>210</v>
      </c>
      <c r="C175" s="57"/>
      <c r="D175" s="8"/>
      <c r="E175" s="8"/>
      <c r="F175" s="55"/>
      <c r="G175" s="67"/>
      <c r="H175" s="83">
        <v>3</v>
      </c>
      <c r="I175" s="84">
        <f t="shared" si="23"/>
        <v>0</v>
      </c>
      <c r="J175" s="84">
        <f t="shared" si="23"/>
        <v>0</v>
      </c>
      <c r="K175" s="84">
        <f t="shared" si="23"/>
        <v>0</v>
      </c>
      <c r="L175" s="86">
        <f t="shared" si="23"/>
        <v>0</v>
      </c>
    </row>
    <row r="176" spans="1:12" ht="15.75">
      <c r="A176" s="4"/>
      <c r="B176" s="87" t="s">
        <v>211</v>
      </c>
      <c r="C176" s="57"/>
      <c r="D176" s="8"/>
      <c r="E176" s="8"/>
      <c r="F176" s="55"/>
      <c r="G176" s="67"/>
      <c r="H176" s="83">
        <v>3</v>
      </c>
      <c r="I176" s="84">
        <f t="shared" si="23"/>
        <v>0</v>
      </c>
      <c r="J176" s="84">
        <f t="shared" si="23"/>
        <v>0</v>
      </c>
      <c r="K176" s="84">
        <f t="shared" si="23"/>
        <v>0</v>
      </c>
      <c r="L176" s="86">
        <f t="shared" si="23"/>
        <v>0</v>
      </c>
    </row>
    <row r="177" spans="1:12" ht="15.75">
      <c r="A177" s="154"/>
      <c r="B177" s="87" t="s">
        <v>212</v>
      </c>
      <c r="C177" s="57"/>
      <c r="D177" s="8"/>
      <c r="E177" s="8"/>
      <c r="F177" s="55"/>
      <c r="G177" s="67"/>
      <c r="H177" s="83">
        <v>3</v>
      </c>
      <c r="I177" s="84">
        <f t="shared" si="23"/>
        <v>0</v>
      </c>
      <c r="J177" s="84">
        <f t="shared" si="23"/>
        <v>0</v>
      </c>
      <c r="K177" s="84">
        <f t="shared" si="23"/>
        <v>0</v>
      </c>
      <c r="L177" s="86">
        <f t="shared" si="23"/>
        <v>0</v>
      </c>
    </row>
    <row r="178" spans="1:12" ht="16.5" customHeight="1">
      <c r="A178" s="16" t="s">
        <v>161</v>
      </c>
      <c r="B178" s="45"/>
      <c r="C178" s="17"/>
      <c r="D178" s="18"/>
      <c r="E178" s="18"/>
      <c r="F178" s="54"/>
      <c r="G178" s="18"/>
      <c r="H178" s="77">
        <f>E270</f>
        <v>2</v>
      </c>
      <c r="I178" s="73">
        <f>SUM(I179:I180)/SUM($H179:$H180)*$H178</f>
        <v>0</v>
      </c>
      <c r="J178" s="73">
        <f>SUM(J179:J180)/SUM($H179:$H180)*$H178</f>
        <v>0</v>
      </c>
      <c r="K178" s="73">
        <f>SUM(K179:K180)/SUM($H179:$H180)*$H178</f>
        <v>0</v>
      </c>
      <c r="L178" s="70">
        <f>SUM(L179:L180)/SUM($H179:$H180)*$H178</f>
        <v>0</v>
      </c>
    </row>
    <row r="179" spans="1:12" ht="16.5" customHeight="1">
      <c r="A179" s="4"/>
      <c r="B179" s="87" t="s">
        <v>213</v>
      </c>
      <c r="C179" s="57"/>
      <c r="D179" s="8"/>
      <c r="E179" s="8"/>
      <c r="F179" s="55"/>
      <c r="G179" s="67"/>
      <c r="H179" s="83">
        <v>3</v>
      </c>
      <c r="I179" s="84">
        <f aca="true" t="shared" si="24" ref="I179:L180">C179/3*$H179</f>
        <v>0</v>
      </c>
      <c r="J179" s="84">
        <f t="shared" si="24"/>
        <v>0</v>
      </c>
      <c r="K179" s="84">
        <f t="shared" si="24"/>
        <v>0</v>
      </c>
      <c r="L179" s="86">
        <f t="shared" si="24"/>
        <v>0</v>
      </c>
    </row>
    <row r="180" spans="1:12" ht="16.5" customHeight="1">
      <c r="A180" s="4"/>
      <c r="B180" s="87" t="s">
        <v>214</v>
      </c>
      <c r="C180" s="57"/>
      <c r="D180" s="8"/>
      <c r="E180" s="8"/>
      <c r="F180" s="55"/>
      <c r="G180" s="67"/>
      <c r="H180" s="83">
        <v>3</v>
      </c>
      <c r="I180" s="84">
        <f t="shared" si="24"/>
        <v>0</v>
      </c>
      <c r="J180" s="84">
        <f t="shared" si="24"/>
        <v>0</v>
      </c>
      <c r="K180" s="84">
        <f t="shared" si="24"/>
        <v>0</v>
      </c>
      <c r="L180" s="86">
        <f t="shared" si="24"/>
        <v>0</v>
      </c>
    </row>
    <row r="181" spans="1:12" ht="16.5" customHeight="1">
      <c r="A181" s="16" t="s">
        <v>162</v>
      </c>
      <c r="B181" s="45"/>
      <c r="C181" s="17"/>
      <c r="D181" s="18"/>
      <c r="E181" s="18"/>
      <c r="F181" s="54"/>
      <c r="G181" s="18"/>
      <c r="H181" s="77">
        <f>E271</f>
        <v>2</v>
      </c>
      <c r="I181" s="73">
        <f>SUM(I182:I183)/SUM($H182:$H183)*$H181</f>
        <v>0</v>
      </c>
      <c r="J181" s="73">
        <f>SUM(J182:J183)/SUM($H182:$H183)*$H181</f>
        <v>0</v>
      </c>
      <c r="K181" s="73">
        <f>SUM(K182:K183)/SUM($H182:$H183)*$H181</f>
        <v>0</v>
      </c>
      <c r="L181" s="70">
        <f>SUM(L182:L183)/SUM($H182:$H183)*$H181</f>
        <v>0</v>
      </c>
    </row>
    <row r="182" spans="1:12" ht="16.5" customHeight="1">
      <c r="A182" s="4"/>
      <c r="B182" s="87" t="s">
        <v>215</v>
      </c>
      <c r="C182" s="57"/>
      <c r="D182" s="8"/>
      <c r="E182" s="8"/>
      <c r="F182" s="55"/>
      <c r="G182" s="67"/>
      <c r="H182" s="83">
        <v>3</v>
      </c>
      <c r="I182" s="84">
        <f aca="true" t="shared" si="25" ref="I182:L183">C182/3*$H182</f>
        <v>0</v>
      </c>
      <c r="J182" s="84">
        <f t="shared" si="25"/>
        <v>0</v>
      </c>
      <c r="K182" s="84">
        <f t="shared" si="25"/>
        <v>0</v>
      </c>
      <c r="L182" s="86">
        <f t="shared" si="25"/>
        <v>0</v>
      </c>
    </row>
    <row r="183" spans="1:12" ht="16.5" customHeight="1">
      <c r="A183" s="4"/>
      <c r="B183" s="87" t="s">
        <v>216</v>
      </c>
      <c r="C183" s="57"/>
      <c r="D183" s="8"/>
      <c r="E183" s="8"/>
      <c r="F183" s="55"/>
      <c r="G183" s="67"/>
      <c r="H183" s="83">
        <v>3</v>
      </c>
      <c r="I183" s="84">
        <f t="shared" si="25"/>
        <v>0</v>
      </c>
      <c r="J183" s="84">
        <f t="shared" si="25"/>
        <v>0</v>
      </c>
      <c r="K183" s="84">
        <f t="shared" si="25"/>
        <v>0</v>
      </c>
      <c r="L183" s="86">
        <f t="shared" si="25"/>
        <v>0</v>
      </c>
    </row>
    <row r="184" spans="1:12" ht="16.5" customHeight="1">
      <c r="A184" s="16" t="s">
        <v>163</v>
      </c>
      <c r="B184" s="45"/>
      <c r="C184" s="17"/>
      <c r="D184" s="18"/>
      <c r="E184" s="18"/>
      <c r="F184" s="54"/>
      <c r="G184" s="18"/>
      <c r="H184" s="77">
        <f>E272</f>
        <v>2</v>
      </c>
      <c r="I184" s="73">
        <f>SUM(I185:I187)/SUM($H185:$H187)*$H184</f>
        <v>0</v>
      </c>
      <c r="J184" s="73">
        <f>SUM(J185:J187)/SUM($H185:$H187)*$H184</f>
        <v>0</v>
      </c>
      <c r="K184" s="73">
        <f>SUM(K185:K187)/SUM($H185:$H187)*$H184</f>
        <v>0</v>
      </c>
      <c r="L184" s="70">
        <f>SUM(L185:L187)/SUM($H185:$H187)*$H184</f>
        <v>0</v>
      </c>
    </row>
    <row r="185" spans="1:12" ht="16.5" customHeight="1">
      <c r="A185" s="4"/>
      <c r="B185" s="88" t="s">
        <v>217</v>
      </c>
      <c r="C185" s="57"/>
      <c r="D185" s="8"/>
      <c r="E185" s="8"/>
      <c r="F185" s="55"/>
      <c r="G185" s="67"/>
      <c r="H185" s="83">
        <v>3</v>
      </c>
      <c r="I185" s="84">
        <f aca="true" t="shared" si="26" ref="I185:L187">C185/3*$H185</f>
        <v>0</v>
      </c>
      <c r="J185" s="84">
        <f t="shared" si="26"/>
        <v>0</v>
      </c>
      <c r="K185" s="84">
        <f t="shared" si="26"/>
        <v>0</v>
      </c>
      <c r="L185" s="86">
        <f t="shared" si="26"/>
        <v>0</v>
      </c>
    </row>
    <row r="186" spans="1:12" ht="16.5" customHeight="1">
      <c r="A186" s="4"/>
      <c r="B186" s="88" t="s">
        <v>218</v>
      </c>
      <c r="C186" s="57"/>
      <c r="D186" s="8"/>
      <c r="E186" s="8"/>
      <c r="F186" s="55"/>
      <c r="G186" s="67"/>
      <c r="H186" s="83">
        <v>3</v>
      </c>
      <c r="I186" s="84">
        <f t="shared" si="26"/>
        <v>0</v>
      </c>
      <c r="J186" s="84">
        <f t="shared" si="26"/>
        <v>0</v>
      </c>
      <c r="K186" s="84">
        <f t="shared" si="26"/>
        <v>0</v>
      </c>
      <c r="L186" s="86">
        <f t="shared" si="26"/>
        <v>0</v>
      </c>
    </row>
    <row r="187" spans="1:12" ht="16.5" customHeight="1">
      <c r="A187" s="4"/>
      <c r="B187" s="88" t="s">
        <v>219</v>
      </c>
      <c r="C187" s="57"/>
      <c r="D187" s="8"/>
      <c r="E187" s="8"/>
      <c r="F187" s="55"/>
      <c r="G187" s="67"/>
      <c r="H187" s="83">
        <v>3</v>
      </c>
      <c r="I187" s="84">
        <f t="shared" si="26"/>
        <v>0</v>
      </c>
      <c r="J187" s="84">
        <f t="shared" si="26"/>
        <v>0</v>
      </c>
      <c r="K187" s="84">
        <f t="shared" si="26"/>
        <v>0</v>
      </c>
      <c r="L187" s="86">
        <f t="shared" si="26"/>
        <v>0</v>
      </c>
    </row>
    <row r="188" spans="1:12" ht="16.5" customHeight="1">
      <c r="A188" s="16" t="s">
        <v>164</v>
      </c>
      <c r="B188" s="45"/>
      <c r="C188" s="17"/>
      <c r="D188" s="18"/>
      <c r="E188" s="18"/>
      <c r="F188" s="54"/>
      <c r="G188" s="18"/>
      <c r="H188" s="77">
        <f>E273</f>
        <v>3</v>
      </c>
      <c r="I188" s="73">
        <f>SUM(I189:I191)/SUM($H189:$H191)*$H188</f>
        <v>0</v>
      </c>
      <c r="J188" s="73">
        <f>SUM(J189:J191)/SUM($H189:$H191)*$H188</f>
        <v>0</v>
      </c>
      <c r="K188" s="73">
        <f>SUM(K189:K191)/SUM($H189:$H191)*$H188</f>
        <v>0</v>
      </c>
      <c r="L188" s="70">
        <f>SUM(L189:L191)/SUM($H189:$H191)*$H188</f>
        <v>0</v>
      </c>
    </row>
    <row r="189" spans="1:12" ht="16.5" customHeight="1">
      <c r="A189" s="4"/>
      <c r="B189" s="87" t="s">
        <v>220</v>
      </c>
      <c r="C189" s="57"/>
      <c r="D189" s="8"/>
      <c r="E189" s="8"/>
      <c r="F189" s="55"/>
      <c r="G189" s="67"/>
      <c r="H189" s="83">
        <v>3</v>
      </c>
      <c r="I189" s="84">
        <f aca="true" t="shared" si="27" ref="I189:L191">C189/3*$H189</f>
        <v>0</v>
      </c>
      <c r="J189" s="84">
        <f t="shared" si="27"/>
        <v>0</v>
      </c>
      <c r="K189" s="84">
        <f t="shared" si="27"/>
        <v>0</v>
      </c>
      <c r="L189" s="86">
        <f t="shared" si="27"/>
        <v>0</v>
      </c>
    </row>
    <row r="190" spans="1:12" ht="16.5" customHeight="1">
      <c r="A190" s="4"/>
      <c r="B190" s="87" t="s">
        <v>221</v>
      </c>
      <c r="C190" s="57"/>
      <c r="D190" s="8"/>
      <c r="E190" s="8"/>
      <c r="F190" s="55"/>
      <c r="G190" s="67"/>
      <c r="H190" s="83">
        <v>3</v>
      </c>
      <c r="I190" s="84">
        <f t="shared" si="27"/>
        <v>0</v>
      </c>
      <c r="J190" s="84">
        <f t="shared" si="27"/>
        <v>0</v>
      </c>
      <c r="K190" s="84">
        <f t="shared" si="27"/>
        <v>0</v>
      </c>
      <c r="L190" s="86">
        <f t="shared" si="27"/>
        <v>0</v>
      </c>
    </row>
    <row r="191" spans="1:12" ht="16.5" customHeight="1">
      <c r="A191" s="153"/>
      <c r="B191" s="87" t="s">
        <v>165</v>
      </c>
      <c r="C191" s="57"/>
      <c r="D191" s="8"/>
      <c r="E191" s="8"/>
      <c r="F191" s="55"/>
      <c r="G191" s="67"/>
      <c r="H191" s="83">
        <v>3</v>
      </c>
      <c r="I191" s="84">
        <f t="shared" si="27"/>
        <v>0</v>
      </c>
      <c r="J191" s="84">
        <f t="shared" si="27"/>
        <v>0</v>
      </c>
      <c r="K191" s="84">
        <f t="shared" si="27"/>
        <v>0</v>
      </c>
      <c r="L191" s="86">
        <f t="shared" si="27"/>
        <v>0</v>
      </c>
    </row>
    <row r="192" spans="1:12" ht="16.5" customHeight="1">
      <c r="A192" s="16" t="s">
        <v>166</v>
      </c>
      <c r="B192" s="45"/>
      <c r="C192" s="17"/>
      <c r="D192" s="18"/>
      <c r="E192" s="18"/>
      <c r="F192" s="54"/>
      <c r="G192" s="18"/>
      <c r="H192" s="77">
        <f>E274</f>
        <v>2</v>
      </c>
      <c r="I192" s="73">
        <f>SUM(I193:I195)/SUM($H193:$H195)*$H192</f>
        <v>0</v>
      </c>
      <c r="J192" s="73">
        <f>SUM(J193:J195)/SUM($H193:$H195)*$H192</f>
        <v>0</v>
      </c>
      <c r="K192" s="73">
        <f>SUM(K193:K195)/SUM($H193:$H195)*$H192</f>
        <v>0</v>
      </c>
      <c r="L192" s="70">
        <f>SUM(L193:L195)/SUM($H193:$H195)*$H192</f>
        <v>0</v>
      </c>
    </row>
    <row r="193" spans="1:12" ht="16.5" customHeight="1">
      <c r="A193" s="4"/>
      <c r="B193" s="87" t="s">
        <v>222</v>
      </c>
      <c r="C193" s="57"/>
      <c r="D193" s="8"/>
      <c r="E193" s="8"/>
      <c r="F193" s="55"/>
      <c r="G193" s="67"/>
      <c r="H193" s="83">
        <v>3</v>
      </c>
      <c r="I193" s="84">
        <f aca="true" t="shared" si="28" ref="I193:L195">C193/3*$H193</f>
        <v>0</v>
      </c>
      <c r="J193" s="84">
        <f t="shared" si="28"/>
        <v>0</v>
      </c>
      <c r="K193" s="84">
        <f t="shared" si="28"/>
        <v>0</v>
      </c>
      <c r="L193" s="86">
        <f t="shared" si="28"/>
        <v>0</v>
      </c>
    </row>
    <row r="194" spans="1:12" ht="16.5" customHeight="1">
      <c r="A194" s="4"/>
      <c r="B194" s="87" t="s">
        <v>223</v>
      </c>
      <c r="C194" s="57"/>
      <c r="D194" s="8"/>
      <c r="E194" s="8"/>
      <c r="F194" s="55"/>
      <c r="G194" s="67"/>
      <c r="H194" s="83">
        <v>3</v>
      </c>
      <c r="I194" s="84">
        <f t="shared" si="28"/>
        <v>0</v>
      </c>
      <c r="J194" s="84">
        <f t="shared" si="28"/>
        <v>0</v>
      </c>
      <c r="K194" s="84">
        <f t="shared" si="28"/>
        <v>0</v>
      </c>
      <c r="L194" s="86">
        <f t="shared" si="28"/>
        <v>0</v>
      </c>
    </row>
    <row r="195" spans="1:12" ht="16.5" customHeight="1">
      <c r="A195" s="4"/>
      <c r="B195" s="87" t="s">
        <v>224</v>
      </c>
      <c r="C195" s="57"/>
      <c r="D195" s="8"/>
      <c r="E195" s="8"/>
      <c r="F195" s="55"/>
      <c r="G195" s="67"/>
      <c r="H195" s="83">
        <v>3</v>
      </c>
      <c r="I195" s="84">
        <f t="shared" si="28"/>
        <v>0</v>
      </c>
      <c r="J195" s="84">
        <f t="shared" si="28"/>
        <v>0</v>
      </c>
      <c r="K195" s="84">
        <f t="shared" si="28"/>
        <v>0</v>
      </c>
      <c r="L195" s="86">
        <f t="shared" si="28"/>
        <v>0</v>
      </c>
    </row>
    <row r="196" spans="1:12" ht="16.5" customHeight="1">
      <c r="A196" s="16" t="s">
        <v>167</v>
      </c>
      <c r="B196" s="45"/>
      <c r="C196" s="17"/>
      <c r="D196" s="18"/>
      <c r="E196" s="18"/>
      <c r="F196" s="54"/>
      <c r="G196" s="18"/>
      <c r="H196" s="77">
        <f>E275</f>
        <v>2</v>
      </c>
      <c r="I196" s="73">
        <f>SUM(I197:I198)/SUM($H197:$H198)*$H196</f>
        <v>0</v>
      </c>
      <c r="J196" s="73">
        <f>SUM(J197:J198)/SUM($H197:$H198)*$H196</f>
        <v>0</v>
      </c>
      <c r="K196" s="73">
        <f>SUM(K197:K198)/SUM($H197:$H198)*$H196</f>
        <v>0</v>
      </c>
      <c r="L196" s="70">
        <f>SUM(L197:L198)/SUM($H197:$H198)*$H196</f>
        <v>0</v>
      </c>
    </row>
    <row r="197" spans="1:12" ht="16.5" customHeight="1">
      <c r="A197" s="153"/>
      <c r="B197" s="87" t="s">
        <v>168</v>
      </c>
      <c r="C197" s="57"/>
      <c r="D197" s="8"/>
      <c r="E197" s="8"/>
      <c r="F197" s="55"/>
      <c r="G197" s="67"/>
      <c r="H197" s="83">
        <v>3</v>
      </c>
      <c r="I197" s="84">
        <f aca="true" t="shared" si="29" ref="I197:L198">C197/3*$H197</f>
        <v>0</v>
      </c>
      <c r="J197" s="84">
        <f t="shared" si="29"/>
        <v>0</v>
      </c>
      <c r="K197" s="84">
        <f t="shared" si="29"/>
        <v>0</v>
      </c>
      <c r="L197" s="86">
        <f t="shared" si="29"/>
        <v>0</v>
      </c>
    </row>
    <row r="198" spans="1:12" ht="16.5" customHeight="1">
      <c r="A198" s="4"/>
      <c r="B198" s="87" t="s">
        <v>225</v>
      </c>
      <c r="C198" s="57"/>
      <c r="D198" s="8"/>
      <c r="E198" s="8"/>
      <c r="F198" s="55"/>
      <c r="G198" s="67"/>
      <c r="H198" s="83">
        <v>3</v>
      </c>
      <c r="I198" s="84">
        <f t="shared" si="29"/>
        <v>0</v>
      </c>
      <c r="J198" s="84">
        <f t="shared" si="29"/>
        <v>0</v>
      </c>
      <c r="K198" s="84">
        <f t="shared" si="29"/>
        <v>0</v>
      </c>
      <c r="L198" s="86">
        <f t="shared" si="29"/>
        <v>0</v>
      </c>
    </row>
    <row r="199" spans="1:12" ht="16.5" customHeight="1">
      <c r="A199" s="16" t="s">
        <v>169</v>
      </c>
      <c r="B199" s="45"/>
      <c r="C199" s="17"/>
      <c r="D199" s="18"/>
      <c r="E199" s="18"/>
      <c r="F199" s="54"/>
      <c r="G199" s="18"/>
      <c r="H199" s="77">
        <f>E276</f>
        <v>2</v>
      </c>
      <c r="I199" s="73">
        <f>SUM(I200:I202)/SUM($H200:$H202)*$H199</f>
        <v>0</v>
      </c>
      <c r="J199" s="73">
        <f>SUM(J200:J202)/SUM($H200:$H202)*$H199</f>
        <v>0</v>
      </c>
      <c r="K199" s="73">
        <f>SUM(K200:K202)/SUM($H200:$H202)*$H199</f>
        <v>0</v>
      </c>
      <c r="L199" s="70">
        <f>SUM(L200:L202)/SUM($H200:$H202)*$H199</f>
        <v>0</v>
      </c>
    </row>
    <row r="200" spans="1:12" ht="16.5" customHeight="1">
      <c r="A200" s="4"/>
      <c r="B200" s="87" t="s">
        <v>226</v>
      </c>
      <c r="C200" s="57"/>
      <c r="D200" s="8"/>
      <c r="E200" s="8"/>
      <c r="F200" s="55"/>
      <c r="G200" s="67"/>
      <c r="H200" s="83">
        <v>3</v>
      </c>
      <c r="I200" s="84">
        <f aca="true" t="shared" si="30" ref="I200:L202">C200/3*$H200</f>
        <v>0</v>
      </c>
      <c r="J200" s="84">
        <f t="shared" si="30"/>
        <v>0</v>
      </c>
      <c r="K200" s="84">
        <f t="shared" si="30"/>
        <v>0</v>
      </c>
      <c r="L200" s="86">
        <f t="shared" si="30"/>
        <v>0</v>
      </c>
    </row>
    <row r="201" spans="1:12" ht="16.5" customHeight="1">
      <c r="A201" s="4"/>
      <c r="B201" s="87" t="s">
        <v>227</v>
      </c>
      <c r="C201" s="57"/>
      <c r="D201" s="8"/>
      <c r="E201" s="8"/>
      <c r="F201" s="55"/>
      <c r="G201" s="67"/>
      <c r="H201" s="83">
        <v>3</v>
      </c>
      <c r="I201" s="84">
        <f t="shared" si="30"/>
        <v>0</v>
      </c>
      <c r="J201" s="84">
        <f t="shared" si="30"/>
        <v>0</v>
      </c>
      <c r="K201" s="84">
        <f t="shared" si="30"/>
        <v>0</v>
      </c>
      <c r="L201" s="86">
        <f t="shared" si="30"/>
        <v>0</v>
      </c>
    </row>
    <row r="202" spans="1:12" ht="16.5" customHeight="1">
      <c r="A202" s="4"/>
      <c r="B202" s="87" t="s">
        <v>228</v>
      </c>
      <c r="C202" s="57"/>
      <c r="D202" s="8"/>
      <c r="E202" s="8"/>
      <c r="F202" s="55"/>
      <c r="G202" s="67"/>
      <c r="H202" s="83">
        <v>3</v>
      </c>
      <c r="I202" s="84">
        <f t="shared" si="30"/>
        <v>0</v>
      </c>
      <c r="J202" s="84">
        <f t="shared" si="30"/>
        <v>0</v>
      </c>
      <c r="K202" s="84">
        <f t="shared" si="30"/>
        <v>0</v>
      </c>
      <c r="L202" s="86">
        <f t="shared" si="30"/>
        <v>0</v>
      </c>
    </row>
    <row r="203" spans="1:12" s="41" customFormat="1" ht="24.75" customHeight="1">
      <c r="A203" s="170" t="s">
        <v>131</v>
      </c>
      <c r="B203" s="171"/>
      <c r="C203" s="58"/>
      <c r="D203" s="34"/>
      <c r="E203" s="34"/>
      <c r="F203" s="43"/>
      <c r="G203" s="34"/>
      <c r="H203" s="75">
        <f>C277</f>
        <v>20</v>
      </c>
      <c r="I203" s="78">
        <f>SUM(I204,I211,I218,I224,I232)/SUM($H204,$H211,$H218,$H224,$H232)*$H203</f>
        <v>0</v>
      </c>
      <c r="J203" s="78">
        <f>SUM(J204,J211,J218,J224,J232)/SUM($H204,$H211,$H218,$H224,$H232)*$H203</f>
        <v>0</v>
      </c>
      <c r="K203" s="78">
        <f>SUM(K204,K211,K218,K224,K232)/SUM($H204,$H211,$H218,$H224,$H232)*$H203</f>
        <v>0</v>
      </c>
      <c r="L203" s="80">
        <f>SUM(L204,L211,L218,L224,L232)/SUM($H204,$H211,$H218,$H224,$H232)*$H203</f>
        <v>0</v>
      </c>
    </row>
    <row r="204" spans="1:12" ht="15.75">
      <c r="A204" s="16" t="s">
        <v>143</v>
      </c>
      <c r="B204" s="45"/>
      <c r="C204" s="17"/>
      <c r="D204" s="18"/>
      <c r="E204" s="18"/>
      <c r="F204" s="54"/>
      <c r="G204" s="18"/>
      <c r="H204" s="77">
        <f>E278</f>
        <v>3</v>
      </c>
      <c r="I204" s="73">
        <f>SUM(I205:I210)/SUM($H205:$H210)*$H204</f>
        <v>0</v>
      </c>
      <c r="J204" s="73">
        <f>SUM(J205:J210)/SUM($H205:$H210)*$H204</f>
        <v>0</v>
      </c>
      <c r="K204" s="73">
        <f>SUM(K205:K210)/SUM($H205:$H210)*$H204</f>
        <v>0</v>
      </c>
      <c r="L204" s="70">
        <f>SUM(L205:L210)/SUM($H205:$H210)*$H204</f>
        <v>0</v>
      </c>
    </row>
    <row r="205" spans="1:12" ht="15.75">
      <c r="A205" s="1"/>
      <c r="B205" s="49" t="s">
        <v>144</v>
      </c>
      <c r="C205" s="57"/>
      <c r="D205" s="8"/>
      <c r="E205" s="8"/>
      <c r="F205" s="55"/>
      <c r="G205" s="67"/>
      <c r="H205" s="83">
        <v>3</v>
      </c>
      <c r="I205" s="84">
        <f aca="true" t="shared" si="31" ref="I205:L210">C205/3*$H205</f>
        <v>0</v>
      </c>
      <c r="J205" s="84">
        <f t="shared" si="31"/>
        <v>0</v>
      </c>
      <c r="K205" s="84">
        <f t="shared" si="31"/>
        <v>0</v>
      </c>
      <c r="L205" s="86">
        <f t="shared" si="31"/>
        <v>0</v>
      </c>
    </row>
    <row r="206" spans="1:12" ht="15.75">
      <c r="A206" s="1"/>
      <c r="B206" s="49" t="s">
        <v>145</v>
      </c>
      <c r="C206" s="57"/>
      <c r="D206" s="8"/>
      <c r="E206" s="8"/>
      <c r="F206" s="55"/>
      <c r="G206" s="67"/>
      <c r="H206" s="83">
        <v>3</v>
      </c>
      <c r="I206" s="84">
        <f t="shared" si="31"/>
        <v>0</v>
      </c>
      <c r="J206" s="84">
        <f t="shared" si="31"/>
        <v>0</v>
      </c>
      <c r="K206" s="84">
        <f t="shared" si="31"/>
        <v>0</v>
      </c>
      <c r="L206" s="86">
        <f t="shared" si="31"/>
        <v>0</v>
      </c>
    </row>
    <row r="207" spans="1:12" ht="25.5">
      <c r="A207" s="1"/>
      <c r="B207" s="49" t="s">
        <v>146</v>
      </c>
      <c r="C207" s="57"/>
      <c r="D207" s="8"/>
      <c r="E207" s="8"/>
      <c r="F207" s="55"/>
      <c r="G207" s="67"/>
      <c r="H207" s="83">
        <v>2</v>
      </c>
      <c r="I207" s="84">
        <f t="shared" si="31"/>
        <v>0</v>
      </c>
      <c r="J207" s="84">
        <f t="shared" si="31"/>
        <v>0</v>
      </c>
      <c r="K207" s="84">
        <f t="shared" si="31"/>
        <v>0</v>
      </c>
      <c r="L207" s="86">
        <f t="shared" si="31"/>
        <v>0</v>
      </c>
    </row>
    <row r="208" spans="1:12" ht="25.5">
      <c r="A208" s="1"/>
      <c r="B208" s="49" t="s">
        <v>147</v>
      </c>
      <c r="C208" s="57"/>
      <c r="D208" s="8"/>
      <c r="E208" s="8"/>
      <c r="F208" s="55"/>
      <c r="G208" s="67"/>
      <c r="H208" s="83">
        <v>3</v>
      </c>
      <c r="I208" s="84">
        <f t="shared" si="31"/>
        <v>0</v>
      </c>
      <c r="J208" s="84">
        <f t="shared" si="31"/>
        <v>0</v>
      </c>
      <c r="K208" s="84">
        <f t="shared" si="31"/>
        <v>0</v>
      </c>
      <c r="L208" s="86">
        <f t="shared" si="31"/>
        <v>0</v>
      </c>
    </row>
    <row r="209" spans="1:12" ht="15.75">
      <c r="A209" s="1"/>
      <c r="B209" s="49" t="s">
        <v>148</v>
      </c>
      <c r="C209" s="57"/>
      <c r="D209" s="8"/>
      <c r="E209" s="8"/>
      <c r="F209" s="55"/>
      <c r="G209" s="67"/>
      <c r="H209" s="83">
        <v>2</v>
      </c>
      <c r="I209" s="84">
        <f t="shared" si="31"/>
        <v>0</v>
      </c>
      <c r="J209" s="84">
        <f t="shared" si="31"/>
        <v>0</v>
      </c>
      <c r="K209" s="84">
        <f t="shared" si="31"/>
        <v>0</v>
      </c>
      <c r="L209" s="86">
        <f t="shared" si="31"/>
        <v>0</v>
      </c>
    </row>
    <row r="210" spans="1:12" ht="25.5">
      <c r="A210" s="1"/>
      <c r="B210" s="49" t="s">
        <v>189</v>
      </c>
      <c r="C210" s="57"/>
      <c r="D210" s="8"/>
      <c r="E210" s="8"/>
      <c r="F210" s="55"/>
      <c r="G210" s="67"/>
      <c r="H210" s="83">
        <v>3</v>
      </c>
      <c r="I210" s="84">
        <f t="shared" si="31"/>
        <v>0</v>
      </c>
      <c r="J210" s="84">
        <f t="shared" si="31"/>
        <v>0</v>
      </c>
      <c r="K210" s="84">
        <f t="shared" si="31"/>
        <v>0</v>
      </c>
      <c r="L210" s="86">
        <f t="shared" si="31"/>
        <v>0</v>
      </c>
    </row>
    <row r="211" spans="1:12" ht="15.75">
      <c r="A211" s="16" t="s">
        <v>232</v>
      </c>
      <c r="B211" s="45"/>
      <c r="C211" s="17"/>
      <c r="D211" s="18"/>
      <c r="E211" s="18"/>
      <c r="F211" s="54"/>
      <c r="G211" s="18"/>
      <c r="H211" s="77">
        <f>E279</f>
        <v>1</v>
      </c>
      <c r="I211" s="73">
        <f>SUM(I212:I217)/SUM($H212:$H217)*$H211</f>
        <v>0</v>
      </c>
      <c r="J211" s="73">
        <f>SUM(J212:J217)/SUM($H212:$H217)*$H211</f>
        <v>0</v>
      </c>
      <c r="K211" s="73">
        <f>SUM(K212:K217)/SUM($H212:$H217)*$H211</f>
        <v>0</v>
      </c>
      <c r="L211" s="70">
        <f>SUM(L212:L217)/SUM($H212:$H217)*$H211</f>
        <v>0</v>
      </c>
    </row>
    <row r="212" spans="1:12" ht="15.75">
      <c r="A212" s="32"/>
      <c r="B212" s="46" t="s">
        <v>190</v>
      </c>
      <c r="C212" s="57"/>
      <c r="D212" s="8"/>
      <c r="E212" s="8"/>
      <c r="F212" s="55"/>
      <c r="G212" s="67"/>
      <c r="H212" s="83">
        <v>3</v>
      </c>
      <c r="I212" s="84">
        <f aca="true" t="shared" si="32" ref="I212:L217">C212/3*$H212</f>
        <v>0</v>
      </c>
      <c r="J212" s="84">
        <f t="shared" si="32"/>
        <v>0</v>
      </c>
      <c r="K212" s="84">
        <f t="shared" si="32"/>
        <v>0</v>
      </c>
      <c r="L212" s="86">
        <f t="shared" si="32"/>
        <v>0</v>
      </c>
    </row>
    <row r="213" spans="1:12" ht="15.75">
      <c r="A213" s="32"/>
      <c r="B213" s="46" t="s">
        <v>74</v>
      </c>
      <c r="C213" s="57"/>
      <c r="D213" s="8"/>
      <c r="E213" s="8"/>
      <c r="F213" s="55"/>
      <c r="G213" s="67"/>
      <c r="H213" s="83">
        <v>1</v>
      </c>
      <c r="I213" s="84">
        <f t="shared" si="32"/>
        <v>0</v>
      </c>
      <c r="J213" s="84">
        <f t="shared" si="32"/>
        <v>0</v>
      </c>
      <c r="K213" s="84">
        <f t="shared" si="32"/>
        <v>0</v>
      </c>
      <c r="L213" s="86">
        <f t="shared" si="32"/>
        <v>0</v>
      </c>
    </row>
    <row r="214" spans="1:12" ht="15.75">
      <c r="A214" s="1"/>
      <c r="B214" s="49" t="s">
        <v>6</v>
      </c>
      <c r="C214" s="57"/>
      <c r="D214" s="8"/>
      <c r="E214" s="8"/>
      <c r="F214" s="55"/>
      <c r="G214" s="67"/>
      <c r="H214" s="83">
        <v>3</v>
      </c>
      <c r="I214" s="84">
        <f t="shared" si="32"/>
        <v>0</v>
      </c>
      <c r="J214" s="84">
        <f t="shared" si="32"/>
        <v>0</v>
      </c>
      <c r="K214" s="84">
        <f t="shared" si="32"/>
        <v>0</v>
      </c>
      <c r="L214" s="86">
        <f t="shared" si="32"/>
        <v>0</v>
      </c>
    </row>
    <row r="215" spans="1:12" ht="15.75">
      <c r="A215" s="1"/>
      <c r="B215" s="49" t="s">
        <v>7</v>
      </c>
      <c r="C215" s="57"/>
      <c r="D215" s="8"/>
      <c r="E215" s="8"/>
      <c r="F215" s="55"/>
      <c r="G215" s="67"/>
      <c r="H215" s="83">
        <v>2</v>
      </c>
      <c r="I215" s="84">
        <f t="shared" si="32"/>
        <v>0</v>
      </c>
      <c r="J215" s="84">
        <f t="shared" si="32"/>
        <v>0</v>
      </c>
      <c r="K215" s="84">
        <f t="shared" si="32"/>
        <v>0</v>
      </c>
      <c r="L215" s="86">
        <f t="shared" si="32"/>
        <v>0</v>
      </c>
    </row>
    <row r="216" spans="1:12" ht="25.5">
      <c r="A216" s="4"/>
      <c r="B216" s="50" t="s">
        <v>191</v>
      </c>
      <c r="C216" s="57"/>
      <c r="D216" s="8"/>
      <c r="E216" s="8"/>
      <c r="F216" s="55"/>
      <c r="G216" s="67"/>
      <c r="H216" s="83">
        <v>3</v>
      </c>
      <c r="I216" s="84">
        <f t="shared" si="32"/>
        <v>0</v>
      </c>
      <c r="J216" s="84">
        <f t="shared" si="32"/>
        <v>0</v>
      </c>
      <c r="K216" s="84">
        <f t="shared" si="32"/>
        <v>0</v>
      </c>
      <c r="L216" s="86">
        <f t="shared" si="32"/>
        <v>0</v>
      </c>
    </row>
    <row r="217" spans="1:12" ht="15.75">
      <c r="A217" s="4"/>
      <c r="B217" s="49" t="s">
        <v>93</v>
      </c>
      <c r="C217" s="57"/>
      <c r="D217" s="8"/>
      <c r="E217" s="8"/>
      <c r="F217" s="55"/>
      <c r="G217" s="67"/>
      <c r="H217" s="83">
        <v>3</v>
      </c>
      <c r="I217" s="84">
        <f t="shared" si="32"/>
        <v>0</v>
      </c>
      <c r="J217" s="84">
        <f t="shared" si="32"/>
        <v>0</v>
      </c>
      <c r="K217" s="84">
        <f t="shared" si="32"/>
        <v>0</v>
      </c>
      <c r="L217" s="86">
        <f t="shared" si="32"/>
        <v>0</v>
      </c>
    </row>
    <row r="218" spans="1:12" ht="15.75">
      <c r="A218" s="16" t="s">
        <v>101</v>
      </c>
      <c r="B218" s="45"/>
      <c r="C218" s="17"/>
      <c r="D218" s="18"/>
      <c r="E218" s="18"/>
      <c r="F218" s="54"/>
      <c r="G218" s="18"/>
      <c r="H218" s="77">
        <f>E281</f>
        <v>3</v>
      </c>
      <c r="I218" s="73">
        <f>SUM(I219:I223)/SUM($H219:$H223)*$H218</f>
        <v>0</v>
      </c>
      <c r="J218" s="73">
        <f>SUM(J219:J223)/SUM($H219:$H223)*$H218</f>
        <v>0</v>
      </c>
      <c r="K218" s="73">
        <f>SUM(K219:K223)/SUM($H219:$H223)*$H218</f>
        <v>0</v>
      </c>
      <c r="L218" s="70">
        <f>SUM(L219:L223)/SUM($H219:$H223)*$H218</f>
        <v>0</v>
      </c>
    </row>
    <row r="219" spans="1:12" ht="25.5">
      <c r="A219" s="4"/>
      <c r="B219" s="50" t="s">
        <v>104</v>
      </c>
      <c r="C219" s="57"/>
      <c r="D219" s="8"/>
      <c r="E219" s="8"/>
      <c r="F219" s="55"/>
      <c r="G219" s="67"/>
      <c r="H219" s="83">
        <v>2</v>
      </c>
      <c r="I219" s="84">
        <f aca="true" t="shared" si="33" ref="I219:L223">C219/3*$H219</f>
        <v>0</v>
      </c>
      <c r="J219" s="84">
        <f t="shared" si="33"/>
        <v>0</v>
      </c>
      <c r="K219" s="84">
        <f t="shared" si="33"/>
        <v>0</v>
      </c>
      <c r="L219" s="86">
        <f t="shared" si="33"/>
        <v>0</v>
      </c>
    </row>
    <row r="220" spans="1:12" ht="25.5">
      <c r="A220" s="4"/>
      <c r="B220" s="50" t="s">
        <v>105</v>
      </c>
      <c r="C220" s="57"/>
      <c r="D220" s="8"/>
      <c r="E220" s="8"/>
      <c r="F220" s="55"/>
      <c r="G220" s="67"/>
      <c r="H220" s="83">
        <v>3</v>
      </c>
      <c r="I220" s="84">
        <f t="shared" si="33"/>
        <v>0</v>
      </c>
      <c r="J220" s="84">
        <f t="shared" si="33"/>
        <v>0</v>
      </c>
      <c r="K220" s="84">
        <f t="shared" si="33"/>
        <v>0</v>
      </c>
      <c r="L220" s="86">
        <f t="shared" si="33"/>
        <v>0</v>
      </c>
    </row>
    <row r="221" spans="1:12" ht="15.75">
      <c r="A221" s="4"/>
      <c r="B221" s="50" t="s">
        <v>102</v>
      </c>
      <c r="C221" s="57"/>
      <c r="D221" s="8"/>
      <c r="E221" s="8"/>
      <c r="F221" s="55"/>
      <c r="G221" s="67"/>
      <c r="H221" s="83">
        <v>1</v>
      </c>
      <c r="I221" s="84">
        <f t="shared" si="33"/>
        <v>0</v>
      </c>
      <c r="J221" s="84">
        <f t="shared" si="33"/>
        <v>0</v>
      </c>
      <c r="K221" s="84">
        <f t="shared" si="33"/>
        <v>0</v>
      </c>
      <c r="L221" s="86">
        <f t="shared" si="33"/>
        <v>0</v>
      </c>
    </row>
    <row r="222" spans="1:12" ht="25.5">
      <c r="A222" s="4"/>
      <c r="B222" s="50" t="s">
        <v>142</v>
      </c>
      <c r="C222" s="57"/>
      <c r="D222" s="8"/>
      <c r="E222" s="8"/>
      <c r="F222" s="55"/>
      <c r="G222" s="67"/>
      <c r="H222" s="83">
        <v>3</v>
      </c>
      <c r="I222" s="84">
        <f t="shared" si="33"/>
        <v>0</v>
      </c>
      <c r="J222" s="84">
        <f t="shared" si="33"/>
        <v>0</v>
      </c>
      <c r="K222" s="84">
        <f t="shared" si="33"/>
        <v>0</v>
      </c>
      <c r="L222" s="86">
        <f t="shared" si="33"/>
        <v>0</v>
      </c>
    </row>
    <row r="223" spans="1:12" ht="25.5">
      <c r="A223" s="4"/>
      <c r="B223" s="50" t="s">
        <v>106</v>
      </c>
      <c r="C223" s="57"/>
      <c r="D223" s="8"/>
      <c r="E223" s="8"/>
      <c r="F223" s="55"/>
      <c r="G223" s="67"/>
      <c r="H223" s="83">
        <v>2</v>
      </c>
      <c r="I223" s="84">
        <f t="shared" si="33"/>
        <v>0</v>
      </c>
      <c r="J223" s="84">
        <f t="shared" si="33"/>
        <v>0</v>
      </c>
      <c r="K223" s="84">
        <f t="shared" si="33"/>
        <v>0</v>
      </c>
      <c r="L223" s="86">
        <f t="shared" si="33"/>
        <v>0</v>
      </c>
    </row>
    <row r="224" spans="1:12" ht="15.75">
      <c r="A224" s="16" t="s">
        <v>98</v>
      </c>
      <c r="B224" s="45"/>
      <c r="C224" s="17"/>
      <c r="D224" s="18"/>
      <c r="E224" s="18"/>
      <c r="F224" s="54"/>
      <c r="G224" s="18"/>
      <c r="H224" s="77">
        <f>E282</f>
        <v>2</v>
      </c>
      <c r="I224" s="73">
        <f>SUM(I225:I231)/SUM($H225:$H231)*$H224</f>
        <v>0</v>
      </c>
      <c r="J224" s="73">
        <f>SUM(J225:J231)/SUM($H225:$H231)*$H224</f>
        <v>0</v>
      </c>
      <c r="K224" s="73">
        <f>SUM(K225:K231)/SUM($H225:$H231)*$H224</f>
        <v>0</v>
      </c>
      <c r="L224" s="70">
        <f>SUM(L225:L231)/SUM($H225:$H231)*$H224</f>
        <v>0</v>
      </c>
    </row>
    <row r="225" spans="1:12" ht="25.5">
      <c r="A225" s="4"/>
      <c r="B225" s="50" t="s">
        <v>107</v>
      </c>
      <c r="C225" s="57"/>
      <c r="D225" s="8"/>
      <c r="E225" s="8"/>
      <c r="F225" s="55"/>
      <c r="G225" s="67"/>
      <c r="H225" s="83">
        <v>3</v>
      </c>
      <c r="I225" s="84">
        <f aca="true" t="shared" si="34" ref="I225:L231">C225/3*$H225</f>
        <v>0</v>
      </c>
      <c r="J225" s="84">
        <f t="shared" si="34"/>
        <v>0</v>
      </c>
      <c r="K225" s="84">
        <f t="shared" si="34"/>
        <v>0</v>
      </c>
      <c r="L225" s="86">
        <f t="shared" si="34"/>
        <v>0</v>
      </c>
    </row>
    <row r="226" spans="1:12" ht="25.5">
      <c r="A226" s="4"/>
      <c r="B226" s="50" t="s">
        <v>135</v>
      </c>
      <c r="C226" s="57"/>
      <c r="D226" s="8"/>
      <c r="E226" s="8"/>
      <c r="F226" s="55"/>
      <c r="G226" s="67"/>
      <c r="H226" s="83">
        <v>3</v>
      </c>
      <c r="I226" s="84">
        <f t="shared" si="34"/>
        <v>0</v>
      </c>
      <c r="J226" s="84">
        <f t="shared" si="34"/>
        <v>0</v>
      </c>
      <c r="K226" s="84">
        <f t="shared" si="34"/>
        <v>0</v>
      </c>
      <c r="L226" s="86">
        <f t="shared" si="34"/>
        <v>0</v>
      </c>
    </row>
    <row r="227" spans="1:12" ht="25.5">
      <c r="A227" s="4"/>
      <c r="B227" s="50" t="s">
        <v>108</v>
      </c>
      <c r="C227" s="57"/>
      <c r="D227" s="8"/>
      <c r="E227" s="8"/>
      <c r="F227" s="55"/>
      <c r="G227" s="67"/>
      <c r="H227" s="83">
        <v>3</v>
      </c>
      <c r="I227" s="84">
        <f t="shared" si="34"/>
        <v>0</v>
      </c>
      <c r="J227" s="84">
        <f t="shared" si="34"/>
        <v>0</v>
      </c>
      <c r="K227" s="84">
        <f t="shared" si="34"/>
        <v>0</v>
      </c>
      <c r="L227" s="86">
        <f t="shared" si="34"/>
        <v>0</v>
      </c>
    </row>
    <row r="228" spans="1:12" ht="25.5">
      <c r="A228" s="4"/>
      <c r="B228" s="50" t="s">
        <v>109</v>
      </c>
      <c r="C228" s="57"/>
      <c r="D228" s="8"/>
      <c r="E228" s="8"/>
      <c r="F228" s="55"/>
      <c r="G228" s="67"/>
      <c r="H228" s="83">
        <v>3</v>
      </c>
      <c r="I228" s="84">
        <f t="shared" si="34"/>
        <v>0</v>
      </c>
      <c r="J228" s="84">
        <f t="shared" si="34"/>
        <v>0</v>
      </c>
      <c r="K228" s="84">
        <f t="shared" si="34"/>
        <v>0</v>
      </c>
      <c r="L228" s="86">
        <f t="shared" si="34"/>
        <v>0</v>
      </c>
    </row>
    <row r="229" spans="1:12" ht="25.5">
      <c r="A229" s="4"/>
      <c r="B229" s="50" t="s">
        <v>136</v>
      </c>
      <c r="C229" s="57"/>
      <c r="D229" s="8"/>
      <c r="E229" s="8"/>
      <c r="F229" s="55"/>
      <c r="G229" s="67"/>
      <c r="H229" s="83">
        <v>3</v>
      </c>
      <c r="I229" s="84">
        <f t="shared" si="34"/>
        <v>0</v>
      </c>
      <c r="J229" s="84">
        <f t="shared" si="34"/>
        <v>0</v>
      </c>
      <c r="K229" s="84">
        <f t="shared" si="34"/>
        <v>0</v>
      </c>
      <c r="L229" s="86">
        <f t="shared" si="34"/>
        <v>0</v>
      </c>
    </row>
    <row r="230" spans="1:12" ht="25.5">
      <c r="A230" s="4"/>
      <c r="B230" s="50" t="s">
        <v>110</v>
      </c>
      <c r="C230" s="57"/>
      <c r="D230" s="8"/>
      <c r="E230" s="8"/>
      <c r="F230" s="55"/>
      <c r="G230" s="67"/>
      <c r="H230" s="83">
        <v>3</v>
      </c>
      <c r="I230" s="84">
        <f t="shared" si="34"/>
        <v>0</v>
      </c>
      <c r="J230" s="84">
        <f t="shared" si="34"/>
        <v>0</v>
      </c>
      <c r="K230" s="84">
        <f t="shared" si="34"/>
        <v>0</v>
      </c>
      <c r="L230" s="86">
        <f t="shared" si="34"/>
        <v>0</v>
      </c>
    </row>
    <row r="231" spans="1:12" ht="25.5">
      <c r="A231" s="4"/>
      <c r="B231" s="50" t="s">
        <v>137</v>
      </c>
      <c r="C231" s="57"/>
      <c r="D231" s="8"/>
      <c r="E231" s="8"/>
      <c r="F231" s="55"/>
      <c r="G231" s="67"/>
      <c r="H231" s="83">
        <v>3</v>
      </c>
      <c r="I231" s="84">
        <f t="shared" si="34"/>
        <v>0</v>
      </c>
      <c r="J231" s="84">
        <f t="shared" si="34"/>
        <v>0</v>
      </c>
      <c r="K231" s="84">
        <f t="shared" si="34"/>
        <v>0</v>
      </c>
      <c r="L231" s="86">
        <f t="shared" si="34"/>
        <v>0</v>
      </c>
    </row>
    <row r="232" spans="1:12" ht="15.75">
      <c r="A232" s="16" t="s">
        <v>103</v>
      </c>
      <c r="B232" s="45"/>
      <c r="C232" s="17"/>
      <c r="D232" s="18"/>
      <c r="E232" s="18"/>
      <c r="F232" s="54"/>
      <c r="G232" s="18"/>
      <c r="H232" s="77">
        <f>E283</f>
        <v>2</v>
      </c>
      <c r="I232" s="73">
        <f>SUM(I233:I236)/SUM($H233:$H236)*$H232</f>
        <v>0</v>
      </c>
      <c r="J232" s="73">
        <f>SUM(J233:J236)/SUM($H233:$H236)*$H232</f>
        <v>0</v>
      </c>
      <c r="K232" s="73">
        <f>SUM(K233:K236)/SUM($H233:$H236)*$H232</f>
        <v>0</v>
      </c>
      <c r="L232" s="70">
        <f>SUM(L233:L236)/SUM($H233:$H236)*$H232</f>
        <v>0</v>
      </c>
    </row>
    <row r="233" spans="1:12" ht="15.75">
      <c r="A233" s="4"/>
      <c r="B233" s="50" t="s">
        <v>100</v>
      </c>
      <c r="C233" s="57"/>
      <c r="D233" s="8"/>
      <c r="E233" s="8"/>
      <c r="F233" s="55"/>
      <c r="G233" s="67"/>
      <c r="H233" s="83">
        <v>2</v>
      </c>
      <c r="I233" s="84">
        <f aca="true" t="shared" si="35" ref="I233:L236">C233/3*$H233</f>
        <v>0</v>
      </c>
      <c r="J233" s="84">
        <f t="shared" si="35"/>
        <v>0</v>
      </c>
      <c r="K233" s="84">
        <f t="shared" si="35"/>
        <v>0</v>
      </c>
      <c r="L233" s="86">
        <f t="shared" si="35"/>
        <v>0</v>
      </c>
    </row>
    <row r="234" spans="1:12" ht="25.5">
      <c r="A234" s="4"/>
      <c r="B234" s="50" t="s">
        <v>138</v>
      </c>
      <c r="C234" s="57"/>
      <c r="D234" s="8"/>
      <c r="E234" s="8"/>
      <c r="F234" s="55"/>
      <c r="G234" s="67"/>
      <c r="H234" s="83">
        <v>3</v>
      </c>
      <c r="I234" s="84">
        <f t="shared" si="35"/>
        <v>0</v>
      </c>
      <c r="J234" s="84">
        <f t="shared" si="35"/>
        <v>0</v>
      </c>
      <c r="K234" s="84">
        <f t="shared" si="35"/>
        <v>0</v>
      </c>
      <c r="L234" s="86">
        <f t="shared" si="35"/>
        <v>0</v>
      </c>
    </row>
    <row r="235" spans="1:12" ht="15.75">
      <c r="A235" s="4"/>
      <c r="B235" s="50" t="s">
        <v>99</v>
      </c>
      <c r="C235" s="57"/>
      <c r="D235" s="8"/>
      <c r="E235" s="8"/>
      <c r="F235" s="55"/>
      <c r="G235" s="67"/>
      <c r="H235" s="83">
        <v>3</v>
      </c>
      <c r="I235" s="84">
        <f t="shared" si="35"/>
        <v>0</v>
      </c>
      <c r="J235" s="84">
        <f t="shared" si="35"/>
        <v>0</v>
      </c>
      <c r="K235" s="84">
        <f t="shared" si="35"/>
        <v>0</v>
      </c>
      <c r="L235" s="86">
        <f t="shared" si="35"/>
        <v>0</v>
      </c>
    </row>
    <row r="236" spans="1:12" ht="16.5" thickBot="1">
      <c r="A236" s="4"/>
      <c r="B236" s="50" t="s">
        <v>192</v>
      </c>
      <c r="C236" s="57"/>
      <c r="D236" s="8"/>
      <c r="E236" s="8"/>
      <c r="F236" s="55"/>
      <c r="G236" s="67"/>
      <c r="H236" s="83">
        <v>3</v>
      </c>
      <c r="I236" s="84">
        <f t="shared" si="35"/>
        <v>0</v>
      </c>
      <c r="J236" s="84">
        <f t="shared" si="35"/>
        <v>0</v>
      </c>
      <c r="K236" s="84">
        <f t="shared" si="35"/>
        <v>0</v>
      </c>
      <c r="L236" s="86">
        <f t="shared" si="35"/>
        <v>0</v>
      </c>
    </row>
    <row r="237" spans="1:12" s="25" customFormat="1" ht="18.75" thickBot="1">
      <c r="A237" s="19"/>
      <c r="B237" s="20" t="s">
        <v>31</v>
      </c>
      <c r="C237" s="63"/>
      <c r="D237" s="21"/>
      <c r="E237" s="21"/>
      <c r="F237" s="64"/>
      <c r="G237" s="21"/>
      <c r="H237" s="22">
        <f>H9</f>
        <v>100</v>
      </c>
      <c r="I237" s="89">
        <f>I9</f>
        <v>0</v>
      </c>
      <c r="J237" s="90">
        <f>J9</f>
        <v>0</v>
      </c>
      <c r="K237" s="90">
        <f>K9</f>
        <v>0</v>
      </c>
      <c r="L237" s="91">
        <f>L9</f>
        <v>0</v>
      </c>
    </row>
    <row r="238" spans="9:12" ht="15.75">
      <c r="I238" s="15"/>
      <c r="J238" s="15"/>
      <c r="K238" s="15"/>
      <c r="L238" s="15"/>
    </row>
    <row r="239" ht="16.5" thickBot="1">
      <c r="C239" s="155"/>
    </row>
    <row r="240" spans="1:8" s="95" customFormat="1" ht="49.5" customHeight="1">
      <c r="A240" s="172" t="s">
        <v>229</v>
      </c>
      <c r="B240" s="173"/>
      <c r="C240" s="99" t="s">
        <v>230</v>
      </c>
      <c r="D240" s="102" t="s">
        <v>233</v>
      </c>
      <c r="E240" s="156" t="s">
        <v>234</v>
      </c>
      <c r="F240" s="157" t="s">
        <v>235</v>
      </c>
      <c r="G240" s="174" t="s">
        <v>236</v>
      </c>
      <c r="H240" s="175"/>
    </row>
    <row r="241" spans="1:8" s="95" customFormat="1" ht="18.75" thickBot="1">
      <c r="A241" s="121"/>
      <c r="B241" s="122" t="s">
        <v>231</v>
      </c>
      <c r="C241" s="123">
        <f>SUM(C242,C247,C250,C266,C277)</f>
        <v>100</v>
      </c>
      <c r="D241" s="124">
        <f>SUM(D242,D247,D250,D266,D277)</f>
        <v>1</v>
      </c>
      <c r="E241" s="123"/>
      <c r="F241" s="123"/>
      <c r="G241" s="123"/>
      <c r="H241" s="124"/>
    </row>
    <row r="242" spans="1:8" s="96" customFormat="1" ht="16.5" thickTop="1">
      <c r="A242" s="97" t="s">
        <v>128</v>
      </c>
      <c r="B242" s="100"/>
      <c r="C242" s="152">
        <v>40</v>
      </c>
      <c r="D242" s="104">
        <v>0.4</v>
      </c>
      <c r="E242" s="146"/>
      <c r="F242" s="118">
        <f>SUM(F243:F246)</f>
        <v>1</v>
      </c>
      <c r="G242" s="119"/>
      <c r="H242" s="120">
        <f>SUM(H243:H246)</f>
        <v>0.4</v>
      </c>
    </row>
    <row r="243" spans="2:8" s="36" customFormat="1" ht="12.75">
      <c r="B243" s="101" t="s">
        <v>121</v>
      </c>
      <c r="C243" s="148"/>
      <c r="D243" s="103"/>
      <c r="E243" s="148">
        <v>3</v>
      </c>
      <c r="F243" s="150">
        <f>E243/SUM(E$243:E$246)</f>
        <v>0.25</v>
      </c>
      <c r="G243" s="98"/>
      <c r="H243" s="105">
        <f>F243*D$242</f>
        <v>0.1</v>
      </c>
    </row>
    <row r="244" spans="2:8" s="36" customFormat="1" ht="12.75">
      <c r="B244" s="101" t="s">
        <v>117</v>
      </c>
      <c r="C244" s="148"/>
      <c r="D244" s="103"/>
      <c r="E244" s="148">
        <v>3</v>
      </c>
      <c r="F244" s="150">
        <f>E244/SUM(E$243:E$246)</f>
        <v>0.25</v>
      </c>
      <c r="G244" s="98"/>
      <c r="H244" s="105">
        <f>F244*D$242</f>
        <v>0.1</v>
      </c>
    </row>
    <row r="245" spans="2:8" s="36" customFormat="1" ht="12.75">
      <c r="B245" s="101" t="s">
        <v>113</v>
      </c>
      <c r="C245" s="148"/>
      <c r="D245" s="103"/>
      <c r="E245" s="148">
        <v>3</v>
      </c>
      <c r="F245" s="150">
        <f>E245/SUM(E$243:E$246)</f>
        <v>0.25</v>
      </c>
      <c r="G245" s="98"/>
      <c r="H245" s="105">
        <f>F245*D$242</f>
        <v>0.1</v>
      </c>
    </row>
    <row r="246" spans="1:8" s="36" customFormat="1" ht="12.75">
      <c r="A246" s="111"/>
      <c r="B246" s="112" t="s">
        <v>193</v>
      </c>
      <c r="C246" s="148"/>
      <c r="D246" s="103"/>
      <c r="E246" s="149">
        <v>3</v>
      </c>
      <c r="F246" s="151">
        <f>E246/SUM(E$243:E$246)</f>
        <v>0.25</v>
      </c>
      <c r="G246" s="107"/>
      <c r="H246" s="105">
        <f>F246*D$242</f>
        <v>0.1</v>
      </c>
    </row>
    <row r="247" spans="1:8" s="96" customFormat="1" ht="15.75">
      <c r="A247" s="97" t="s">
        <v>132</v>
      </c>
      <c r="B247" s="100"/>
      <c r="C247" s="152">
        <v>5</v>
      </c>
      <c r="D247" s="104">
        <v>0.1</v>
      </c>
      <c r="E247" s="147"/>
      <c r="F247" s="115">
        <f>SUM(F248:F249)</f>
        <v>1</v>
      </c>
      <c r="G247" s="116"/>
      <c r="H247" s="117">
        <f>SUM(H248:H249)</f>
        <v>0.1</v>
      </c>
    </row>
    <row r="248" spans="2:8" s="36" customFormat="1" ht="12.75">
      <c r="B248" s="101" t="s">
        <v>2</v>
      </c>
      <c r="C248" s="148"/>
      <c r="D248" s="103"/>
      <c r="E248" s="148">
        <v>3</v>
      </c>
      <c r="F248" s="150">
        <f>E248/SUM(E$248:E$249)</f>
        <v>0.6</v>
      </c>
      <c r="G248" s="98"/>
      <c r="H248" s="105">
        <f>F248*D$247</f>
        <v>0.06</v>
      </c>
    </row>
    <row r="249" spans="1:8" s="36" customFormat="1" ht="12.75">
      <c r="A249" s="111"/>
      <c r="B249" s="112" t="s">
        <v>127</v>
      </c>
      <c r="C249" s="148"/>
      <c r="D249" s="103"/>
      <c r="E249" s="149">
        <v>2</v>
      </c>
      <c r="F249" s="151">
        <f>E249/SUM(E$248:E$249)</f>
        <v>0.4</v>
      </c>
      <c r="G249" s="107"/>
      <c r="H249" s="105">
        <f>F249*D$247</f>
        <v>0.04000000000000001</v>
      </c>
    </row>
    <row r="250" spans="1:8" s="96" customFormat="1" ht="15.75">
      <c r="A250" s="97" t="s">
        <v>196</v>
      </c>
      <c r="B250" s="100"/>
      <c r="C250" s="152">
        <v>15</v>
      </c>
      <c r="D250" s="104">
        <v>0.1</v>
      </c>
      <c r="E250" s="147"/>
      <c r="F250" s="115">
        <f>SUM(F251:F265)</f>
        <v>0.9999999999999999</v>
      </c>
      <c r="G250" s="116"/>
      <c r="H250" s="117">
        <f>SUM(H251:H265)</f>
        <v>0.10000000000000003</v>
      </c>
    </row>
    <row r="251" spans="2:8" s="36" customFormat="1" ht="12.75">
      <c r="B251" s="101" t="s">
        <v>55</v>
      </c>
      <c r="C251" s="148"/>
      <c r="D251" s="103"/>
      <c r="E251" s="148">
        <v>3</v>
      </c>
      <c r="F251" s="150">
        <f aca="true" t="shared" si="36" ref="F251:F265">E251/SUM(E$251:E$265)</f>
        <v>0.07317073170731707</v>
      </c>
      <c r="G251" s="98"/>
      <c r="H251" s="105">
        <f aca="true" t="shared" si="37" ref="H251:H264">F251*D$250</f>
        <v>0.007317073170731707</v>
      </c>
    </row>
    <row r="252" spans="2:8" s="36" customFormat="1" ht="12.75">
      <c r="B252" s="101" t="s">
        <v>58</v>
      </c>
      <c r="C252" s="148"/>
      <c r="D252" s="103"/>
      <c r="E252" s="148">
        <v>3</v>
      </c>
      <c r="F252" s="150">
        <f t="shared" si="36"/>
        <v>0.07317073170731707</v>
      </c>
      <c r="G252" s="98"/>
      <c r="H252" s="105">
        <f t="shared" si="37"/>
        <v>0.007317073170731707</v>
      </c>
    </row>
    <row r="253" spans="1:8" s="36" customFormat="1" ht="13.5" customHeight="1">
      <c r="A253" s="37"/>
      <c r="B253" s="101" t="s">
        <v>75</v>
      </c>
      <c r="C253" s="148"/>
      <c r="D253" s="103"/>
      <c r="E253" s="148">
        <v>3</v>
      </c>
      <c r="F253" s="150">
        <f t="shared" si="36"/>
        <v>0.07317073170731707</v>
      </c>
      <c r="G253" s="98"/>
      <c r="H253" s="105">
        <f t="shared" si="37"/>
        <v>0.007317073170731707</v>
      </c>
    </row>
    <row r="254" spans="1:8" s="36" customFormat="1" ht="13.5" customHeight="1">
      <c r="A254" s="37"/>
      <c r="B254" s="101" t="s">
        <v>25</v>
      </c>
      <c r="C254" s="148"/>
      <c r="D254" s="103"/>
      <c r="E254" s="148">
        <v>3</v>
      </c>
      <c r="F254" s="150">
        <f t="shared" si="36"/>
        <v>0.07317073170731707</v>
      </c>
      <c r="G254" s="98"/>
      <c r="H254" s="105">
        <f t="shared" si="37"/>
        <v>0.007317073170731707</v>
      </c>
    </row>
    <row r="255" spans="1:8" s="36" customFormat="1" ht="13.5" customHeight="1">
      <c r="A255" s="37"/>
      <c r="B255" s="101" t="s">
        <v>97</v>
      </c>
      <c r="C255" s="148"/>
      <c r="D255" s="103"/>
      <c r="E255" s="148">
        <v>3</v>
      </c>
      <c r="F255" s="150">
        <f t="shared" si="36"/>
        <v>0.07317073170731707</v>
      </c>
      <c r="G255" s="98"/>
      <c r="H255" s="105">
        <f t="shared" si="37"/>
        <v>0.007317073170731707</v>
      </c>
    </row>
    <row r="256" spans="1:8" s="36" customFormat="1" ht="13.5" customHeight="1">
      <c r="A256" s="37"/>
      <c r="B256" s="101" t="s">
        <v>5</v>
      </c>
      <c r="C256" s="148"/>
      <c r="D256" s="103"/>
      <c r="E256" s="148">
        <v>3</v>
      </c>
      <c r="F256" s="150">
        <f t="shared" si="36"/>
        <v>0.07317073170731707</v>
      </c>
      <c r="G256" s="98"/>
      <c r="H256" s="105">
        <f t="shared" si="37"/>
        <v>0.007317073170731707</v>
      </c>
    </row>
    <row r="257" spans="1:8" s="36" customFormat="1" ht="13.5" customHeight="1">
      <c r="A257" s="37"/>
      <c r="B257" s="101" t="s">
        <v>1</v>
      </c>
      <c r="C257" s="148"/>
      <c r="D257" s="103"/>
      <c r="E257" s="148">
        <v>2</v>
      </c>
      <c r="F257" s="150">
        <f t="shared" si="36"/>
        <v>0.04878048780487805</v>
      </c>
      <c r="G257" s="98"/>
      <c r="H257" s="105">
        <f t="shared" si="37"/>
        <v>0.004878048780487806</v>
      </c>
    </row>
    <row r="258" spans="1:8" s="36" customFormat="1" ht="13.5" customHeight="1">
      <c r="A258" s="37"/>
      <c r="B258" s="101" t="s">
        <v>18</v>
      </c>
      <c r="C258" s="148"/>
      <c r="D258" s="103"/>
      <c r="E258" s="148">
        <v>3</v>
      </c>
      <c r="F258" s="150">
        <f t="shared" si="36"/>
        <v>0.07317073170731707</v>
      </c>
      <c r="G258" s="98"/>
      <c r="H258" s="105">
        <f t="shared" si="37"/>
        <v>0.007317073170731707</v>
      </c>
    </row>
    <row r="259" spans="1:8" s="36" customFormat="1" ht="13.5" customHeight="1">
      <c r="A259" s="37"/>
      <c r="B259" s="101" t="s">
        <v>22</v>
      </c>
      <c r="C259" s="148"/>
      <c r="D259" s="103"/>
      <c r="E259" s="148">
        <v>3</v>
      </c>
      <c r="F259" s="150">
        <f t="shared" si="36"/>
        <v>0.07317073170731707</v>
      </c>
      <c r="G259" s="98"/>
      <c r="H259" s="105">
        <f t="shared" si="37"/>
        <v>0.007317073170731707</v>
      </c>
    </row>
    <row r="260" spans="1:8" s="36" customFormat="1" ht="13.5" customHeight="1">
      <c r="A260" s="37"/>
      <c r="B260" s="101" t="s">
        <v>72</v>
      </c>
      <c r="C260" s="148"/>
      <c r="D260" s="103"/>
      <c r="E260" s="148">
        <v>2</v>
      </c>
      <c r="F260" s="150">
        <f t="shared" si="36"/>
        <v>0.04878048780487805</v>
      </c>
      <c r="G260" s="98"/>
      <c r="H260" s="105">
        <f t="shared" si="37"/>
        <v>0.004878048780487806</v>
      </c>
    </row>
    <row r="261" spans="1:8" s="36" customFormat="1" ht="13.5" customHeight="1">
      <c r="A261" s="37"/>
      <c r="B261" s="101" t="s">
        <v>197</v>
      </c>
      <c r="C261" s="148"/>
      <c r="D261" s="103"/>
      <c r="E261" s="148">
        <v>2</v>
      </c>
      <c r="F261" s="150">
        <f t="shared" si="36"/>
        <v>0.04878048780487805</v>
      </c>
      <c r="G261" s="98"/>
      <c r="H261" s="105">
        <f t="shared" si="37"/>
        <v>0.004878048780487806</v>
      </c>
    </row>
    <row r="262" spans="1:8" s="36" customFormat="1" ht="13.5" customHeight="1">
      <c r="A262" s="37"/>
      <c r="B262" s="101" t="s">
        <v>39</v>
      </c>
      <c r="C262" s="148"/>
      <c r="D262" s="103"/>
      <c r="E262" s="148">
        <v>3</v>
      </c>
      <c r="F262" s="150">
        <f t="shared" si="36"/>
        <v>0.07317073170731707</v>
      </c>
      <c r="G262" s="98"/>
      <c r="H262" s="105">
        <f t="shared" si="37"/>
        <v>0.007317073170731707</v>
      </c>
    </row>
    <row r="263" spans="1:8" s="36" customFormat="1" ht="13.5" customHeight="1">
      <c r="A263" s="37"/>
      <c r="B263" s="101" t="s">
        <v>184</v>
      </c>
      <c r="C263" s="148"/>
      <c r="D263" s="103"/>
      <c r="E263" s="148">
        <v>3</v>
      </c>
      <c r="F263" s="150">
        <f t="shared" si="36"/>
        <v>0.07317073170731707</v>
      </c>
      <c r="G263" s="98"/>
      <c r="H263" s="105">
        <f t="shared" si="37"/>
        <v>0.007317073170731707</v>
      </c>
    </row>
    <row r="264" spans="1:8" s="36" customFormat="1" ht="13.5" customHeight="1">
      <c r="A264" s="37"/>
      <c r="B264" s="101" t="s">
        <v>44</v>
      </c>
      <c r="C264" s="148"/>
      <c r="D264" s="103"/>
      <c r="E264" s="148">
        <v>2</v>
      </c>
      <c r="F264" s="150">
        <f t="shared" si="36"/>
        <v>0.04878048780487805</v>
      </c>
      <c r="G264" s="98"/>
      <c r="H264" s="105">
        <f t="shared" si="37"/>
        <v>0.004878048780487806</v>
      </c>
    </row>
    <row r="265" spans="1:8" s="36" customFormat="1" ht="12.75">
      <c r="A265" s="113"/>
      <c r="B265" s="112" t="s">
        <v>54</v>
      </c>
      <c r="C265" s="148"/>
      <c r="D265" s="103"/>
      <c r="E265" s="149">
        <v>3</v>
      </c>
      <c r="F265" s="151">
        <f t="shared" si="36"/>
        <v>0.07317073170731707</v>
      </c>
      <c r="G265" s="107"/>
      <c r="H265" s="105">
        <f>F265*D$250</f>
        <v>0.007317073170731707</v>
      </c>
    </row>
    <row r="266" spans="1:8" s="96" customFormat="1" ht="15.75">
      <c r="A266" s="97" t="s">
        <v>198</v>
      </c>
      <c r="B266" s="100"/>
      <c r="C266" s="152">
        <v>20</v>
      </c>
      <c r="D266" s="104">
        <f>C266/SUM(C$242,C$247,C$250,C$266,C$277)</f>
        <v>0.2</v>
      </c>
      <c r="E266" s="147"/>
      <c r="F266" s="115">
        <f>SUM(F267:F276)</f>
        <v>1</v>
      </c>
      <c r="G266" s="116"/>
      <c r="H266" s="117">
        <f>SUM(H267:H276)</f>
        <v>0.19999999999999998</v>
      </c>
    </row>
    <row r="267" spans="2:8" s="36" customFormat="1" ht="12.75">
      <c r="B267" s="101" t="s">
        <v>157</v>
      </c>
      <c r="C267" s="148"/>
      <c r="D267" s="103"/>
      <c r="E267" s="148">
        <v>3</v>
      </c>
      <c r="F267" s="150">
        <f aca="true" t="shared" si="38" ref="F267:F276">E267/SUM(E$267:E$276)</f>
        <v>0.125</v>
      </c>
      <c r="G267" s="98"/>
      <c r="H267" s="105">
        <f aca="true" t="shared" si="39" ref="H267:H276">F267*D$266</f>
        <v>0.025</v>
      </c>
    </row>
    <row r="268" spans="2:8" s="36" customFormat="1" ht="12.75">
      <c r="B268" s="101" t="s">
        <v>160</v>
      </c>
      <c r="C268" s="148"/>
      <c r="D268" s="103"/>
      <c r="E268" s="148">
        <v>3</v>
      </c>
      <c r="F268" s="150">
        <f t="shared" si="38"/>
        <v>0.125</v>
      </c>
      <c r="G268" s="98"/>
      <c r="H268" s="105">
        <f t="shared" si="39"/>
        <v>0.025</v>
      </c>
    </row>
    <row r="269" spans="1:8" s="36" customFormat="1" ht="12.75">
      <c r="A269" s="38"/>
      <c r="B269" s="101" t="s">
        <v>22</v>
      </c>
      <c r="C269" s="148"/>
      <c r="D269" s="103"/>
      <c r="E269" s="148">
        <v>3</v>
      </c>
      <c r="F269" s="150">
        <f t="shared" si="38"/>
        <v>0.125</v>
      </c>
      <c r="G269" s="98"/>
      <c r="H269" s="105">
        <f t="shared" si="39"/>
        <v>0.025</v>
      </c>
    </row>
    <row r="270" spans="1:8" s="36" customFormat="1" ht="12.75">
      <c r="A270" s="38"/>
      <c r="B270" s="101" t="s">
        <v>161</v>
      </c>
      <c r="C270" s="148"/>
      <c r="D270" s="103"/>
      <c r="E270" s="148">
        <v>2</v>
      </c>
      <c r="F270" s="150">
        <f t="shared" si="38"/>
        <v>0.08333333333333333</v>
      </c>
      <c r="G270" s="98"/>
      <c r="H270" s="105">
        <f t="shared" si="39"/>
        <v>0.016666666666666666</v>
      </c>
    </row>
    <row r="271" spans="1:8" s="36" customFormat="1" ht="12.75">
      <c r="A271" s="38"/>
      <c r="B271" s="101" t="s">
        <v>162</v>
      </c>
      <c r="C271" s="148"/>
      <c r="D271" s="103"/>
      <c r="E271" s="148">
        <v>2</v>
      </c>
      <c r="F271" s="150">
        <f t="shared" si="38"/>
        <v>0.08333333333333333</v>
      </c>
      <c r="G271" s="98"/>
      <c r="H271" s="105">
        <f t="shared" si="39"/>
        <v>0.016666666666666666</v>
      </c>
    </row>
    <row r="272" spans="1:8" s="36" customFormat="1" ht="12.75">
      <c r="A272" s="38"/>
      <c r="B272" s="101" t="s">
        <v>163</v>
      </c>
      <c r="C272" s="148"/>
      <c r="D272" s="103"/>
      <c r="E272" s="148">
        <v>2</v>
      </c>
      <c r="F272" s="150">
        <f t="shared" si="38"/>
        <v>0.08333333333333333</v>
      </c>
      <c r="G272" s="98"/>
      <c r="H272" s="105">
        <f t="shared" si="39"/>
        <v>0.016666666666666666</v>
      </c>
    </row>
    <row r="273" spans="1:8" s="36" customFormat="1" ht="12.75">
      <c r="A273" s="38"/>
      <c r="B273" s="101" t="s">
        <v>164</v>
      </c>
      <c r="C273" s="148"/>
      <c r="D273" s="103"/>
      <c r="E273" s="148">
        <v>3</v>
      </c>
      <c r="F273" s="150">
        <f t="shared" si="38"/>
        <v>0.125</v>
      </c>
      <c r="G273" s="98"/>
      <c r="H273" s="105">
        <f t="shared" si="39"/>
        <v>0.025</v>
      </c>
    </row>
    <row r="274" spans="1:8" s="36" customFormat="1" ht="12.75">
      <c r="A274" s="38"/>
      <c r="B274" s="101" t="s">
        <v>166</v>
      </c>
      <c r="C274" s="148"/>
      <c r="D274" s="103"/>
      <c r="E274" s="148">
        <v>2</v>
      </c>
      <c r="F274" s="150">
        <f t="shared" si="38"/>
        <v>0.08333333333333333</v>
      </c>
      <c r="G274" s="98"/>
      <c r="H274" s="105">
        <f t="shared" si="39"/>
        <v>0.016666666666666666</v>
      </c>
    </row>
    <row r="275" spans="1:8" s="36" customFormat="1" ht="12.75">
      <c r="A275" s="38"/>
      <c r="B275" s="101" t="s">
        <v>167</v>
      </c>
      <c r="C275" s="148"/>
      <c r="D275" s="103"/>
      <c r="E275" s="148">
        <v>2</v>
      </c>
      <c r="F275" s="150">
        <f t="shared" si="38"/>
        <v>0.08333333333333333</v>
      </c>
      <c r="G275" s="98"/>
      <c r="H275" s="105">
        <f t="shared" si="39"/>
        <v>0.016666666666666666</v>
      </c>
    </row>
    <row r="276" spans="1:8" s="36" customFormat="1" ht="12.75">
      <c r="A276" s="113"/>
      <c r="B276" s="112" t="s">
        <v>169</v>
      </c>
      <c r="C276" s="148"/>
      <c r="D276" s="103"/>
      <c r="E276" s="149">
        <v>2</v>
      </c>
      <c r="F276" s="151">
        <f t="shared" si="38"/>
        <v>0.08333333333333333</v>
      </c>
      <c r="G276" s="107"/>
      <c r="H276" s="105">
        <f t="shared" si="39"/>
        <v>0.016666666666666666</v>
      </c>
    </row>
    <row r="277" spans="1:8" s="96" customFormat="1" ht="15.75">
      <c r="A277" s="97" t="s">
        <v>131</v>
      </c>
      <c r="B277" s="100"/>
      <c r="C277" s="152">
        <v>20</v>
      </c>
      <c r="D277" s="104">
        <f>C277/SUM(C$242,C$247,C$250,C$266,C$277)</f>
        <v>0.2</v>
      </c>
      <c r="E277" s="147"/>
      <c r="F277" s="115">
        <f>SUM(F278:F283)</f>
        <v>1</v>
      </c>
      <c r="G277" s="116"/>
      <c r="H277" s="117">
        <f>SUM(H278:H283)</f>
        <v>0.2</v>
      </c>
    </row>
    <row r="278" spans="2:8" s="36" customFormat="1" ht="12.75">
      <c r="B278" s="101" t="s">
        <v>143</v>
      </c>
      <c r="C278" s="108"/>
      <c r="D278" s="103"/>
      <c r="E278" s="148">
        <v>3</v>
      </c>
      <c r="F278" s="150">
        <f>E278/SUM(E$278:E$283)</f>
        <v>0.2727272727272727</v>
      </c>
      <c r="G278" s="98"/>
      <c r="H278" s="105">
        <f>F278*D$277</f>
        <v>0.05454545454545454</v>
      </c>
    </row>
    <row r="279" spans="1:8" s="36" customFormat="1" ht="12.75">
      <c r="A279" s="37"/>
      <c r="B279" s="101" t="s">
        <v>248</v>
      </c>
      <c r="C279" s="108"/>
      <c r="D279" s="103"/>
      <c r="E279" s="148">
        <v>1</v>
      </c>
      <c r="F279" s="150">
        <f>E279/SUM(E$278:E$283)</f>
        <v>0.09090909090909091</v>
      </c>
      <c r="G279" s="98"/>
      <c r="H279" s="105">
        <f>F279*D$277</f>
        <v>0.018181818181818184</v>
      </c>
    </row>
    <row r="280" spans="1:8" s="36" customFormat="1" ht="12.75">
      <c r="A280" s="37"/>
      <c r="B280" s="101" t="s">
        <v>199</v>
      </c>
      <c r="C280" s="108"/>
      <c r="D280" s="103"/>
      <c r="E280" s="148"/>
      <c r="F280" s="150"/>
      <c r="G280" s="98"/>
      <c r="H280" s="105"/>
    </row>
    <row r="281" spans="1:8" s="36" customFormat="1" ht="12.75">
      <c r="A281" s="37"/>
      <c r="B281" s="101" t="s">
        <v>101</v>
      </c>
      <c r="C281" s="108"/>
      <c r="D281" s="103"/>
      <c r="E281" s="148">
        <v>3</v>
      </c>
      <c r="F281" s="150">
        <f>E281/SUM(E$278:E$283)</f>
        <v>0.2727272727272727</v>
      </c>
      <c r="G281" s="98"/>
      <c r="H281" s="105">
        <f>F281*D$277</f>
        <v>0.05454545454545454</v>
      </c>
    </row>
    <row r="282" spans="1:8" s="36" customFormat="1" ht="12.75">
      <c r="A282" s="37"/>
      <c r="B282" s="101" t="s">
        <v>98</v>
      </c>
      <c r="C282" s="108"/>
      <c r="D282" s="103"/>
      <c r="E282" s="148">
        <v>2</v>
      </c>
      <c r="F282" s="150">
        <f>E282/SUM(E$278:E$283)</f>
        <v>0.18181818181818182</v>
      </c>
      <c r="G282" s="98"/>
      <c r="H282" s="105">
        <f>F282*D$277</f>
        <v>0.03636363636363637</v>
      </c>
    </row>
    <row r="283" spans="1:8" s="36" customFormat="1" ht="12.75">
      <c r="A283" s="114"/>
      <c r="B283" s="112" t="s">
        <v>103</v>
      </c>
      <c r="C283" s="109"/>
      <c r="D283" s="110"/>
      <c r="E283" s="149">
        <v>2</v>
      </c>
      <c r="F283" s="151">
        <f>E283/SUM(E$278:E$283)</f>
        <v>0.18181818181818182</v>
      </c>
      <c r="G283" s="107"/>
      <c r="H283" s="106">
        <f>F283*D$277</f>
        <v>0.03636363636363637</v>
      </c>
    </row>
  </sheetData>
  <sheetProtection/>
  <protectedRanges>
    <protectedRange password="CC68" sqref="C12:F236" name="Range1_1"/>
  </protectedRanges>
  <mergeCells count="12">
    <mergeCell ref="A203:B203"/>
    <mergeCell ref="A240:B240"/>
    <mergeCell ref="G240:H240"/>
    <mergeCell ref="A10:B10"/>
    <mergeCell ref="A28:B28"/>
    <mergeCell ref="A40:B40"/>
    <mergeCell ref="A160:B160"/>
    <mergeCell ref="A4:F4"/>
    <mergeCell ref="C6:F6"/>
    <mergeCell ref="H6:L6"/>
    <mergeCell ref="C7:F7"/>
    <mergeCell ref="H7:L7"/>
  </mergeCells>
  <printOptions/>
  <pageMargins left="0.75" right="0.75" top="1" bottom="1" header="0.5" footer="0.5"/>
  <pageSetup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SLMS Product Evaluation Rubric</dc:title>
  <dc:subject>UNC SLMS Task Force</dc:subject>
  <dc:creator>Robert A. Hambrick</dc:creator>
  <cp:keywords/>
  <dc:description/>
  <cp:lastModifiedBy>Andrea Eastman-Mullins</cp:lastModifiedBy>
  <cp:lastPrinted>2005-11-15T19:51:19Z</cp:lastPrinted>
  <dcterms:created xsi:type="dcterms:W3CDTF">2003-09-09T12:48:54Z</dcterms:created>
  <dcterms:modified xsi:type="dcterms:W3CDTF">2006-10-10T22:02:29Z</dcterms:modified>
  <cp:category>Synchronous Learning Management Systems</cp:category>
  <cp:version/>
  <cp:contentType/>
  <cp:contentStatus/>
</cp:coreProperties>
</file>